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3820"/>
  <mc:AlternateContent xmlns:mc="http://schemas.openxmlformats.org/markup-compatibility/2006">
    <mc:Choice Requires="x15">
      <x15ac:absPath xmlns:x15ac="http://schemas.microsoft.com/office/spreadsheetml/2010/11/ac" url="E:\MALETIN MIGUEL\a-BizManager\Lista de contactos clientes\25 Biotech\Importados productos\"/>
    </mc:Choice>
  </mc:AlternateContent>
  <xr:revisionPtr revIDLastSave="0" documentId="13_ncr:1_{050A6A10-D97E-4930-AC73-75931436E1CC}" xr6:coauthVersionLast="47" xr6:coauthVersionMax="47" xr10:uidLastSave="{00000000-0000-0000-0000-000000000000}"/>
  <bookViews>
    <workbookView xWindow="-120" yWindow="-120" windowWidth="20730" windowHeight="11760" firstSheet="1" activeTab="1" xr2:uid="{00000000-000D-0000-FFFF-FFFF00000000}"/>
  </bookViews>
  <sheets>
    <sheet name="page 1" sheetId="1" state="hidden" r:id="rId1"/>
    <sheet name="Para importar" sheetId="9" r:id="rId2"/>
    <sheet name="IA separar medida" sheetId="7" r:id="rId3"/>
    <sheet name="Avanzada" sheetId="6" r:id="rId4"/>
    <sheet name="IA separar genérico" sheetId="5" r:id="rId5"/>
    <sheet name="Intermedio" sheetId="4" r:id="rId6"/>
    <sheet name="2026 original" sheetId="2" r:id="rId7"/>
    <sheet name="Stat 2026" sheetId="3" r:id="rId8"/>
  </sheets>
  <externalReferences>
    <externalReference r:id="rId9"/>
  </externalReferences>
  <definedNames>
    <definedName name="_xlnm._FilterDatabase" localSheetId="6" hidden="1">'2026 original'!$B$2:$F$118</definedName>
  </definedNames>
  <calcPr calcId="191029"/>
</workbook>
</file>

<file path=xl/calcChain.xml><?xml version="1.0" encoding="utf-8"?>
<calcChain xmlns="http://schemas.openxmlformats.org/spreadsheetml/2006/main">
  <c r="I122" i="2" l="1"/>
  <c r="I121" i="2"/>
  <c r="I120" i="2"/>
  <c r="E24" i="3"/>
  <c r="G24" i="3" s="1"/>
  <c r="E23" i="3"/>
  <c r="G23" i="3" s="1"/>
  <c r="E22" i="3"/>
  <c r="G22" i="3" s="1"/>
  <c r="E21" i="3"/>
  <c r="G21" i="3" s="1"/>
  <c r="E20" i="3"/>
  <c r="G20" i="3" s="1"/>
  <c r="E19" i="3"/>
  <c r="G19" i="3" s="1"/>
  <c r="E18" i="3"/>
  <c r="G18" i="3" s="1"/>
  <c r="E17" i="3"/>
  <c r="G17" i="3" s="1"/>
  <c r="E16" i="3"/>
  <c r="G16" i="3" s="1"/>
  <c r="E15" i="3"/>
  <c r="G15" i="3" s="1"/>
  <c r="E14" i="3"/>
  <c r="G14" i="3" s="1"/>
  <c r="E13" i="3"/>
  <c r="G13" i="3" s="1"/>
  <c r="E12" i="3"/>
  <c r="G12" i="3" s="1"/>
  <c r="E11" i="3"/>
  <c r="G11" i="3" s="1"/>
  <c r="G10" i="3"/>
  <c r="E9" i="3"/>
  <c r="G9" i="3" s="1"/>
  <c r="E8" i="3"/>
  <c r="G8" i="3" s="1"/>
  <c r="E7" i="3"/>
  <c r="G7" i="3" s="1"/>
  <c r="E6" i="3"/>
  <c r="G6" i="3" s="1"/>
  <c r="E5" i="3"/>
  <c r="G5" i="3" s="1"/>
  <c r="E4" i="3"/>
  <c r="G4" i="3" s="1"/>
  <c r="E3" i="3"/>
  <c r="G3" i="3" s="1"/>
  <c r="E2" i="3"/>
  <c r="G2" i="3" s="1"/>
  <c r="G5" i="2" l="1"/>
  <c r="G118" i="2"/>
  <c r="G117" i="2"/>
  <c r="G116" i="2"/>
  <c r="G115" i="2"/>
  <c r="G114" i="2"/>
  <c r="G113" i="2"/>
  <c r="G112" i="2"/>
  <c r="G108" i="2"/>
  <c r="G107" i="2"/>
  <c r="G106" i="2"/>
  <c r="G105" i="2"/>
  <c r="G102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0" i="2"/>
  <c r="G29" i="2"/>
  <c r="G28" i="2"/>
  <c r="G27" i="2"/>
  <c r="G26" i="2"/>
  <c r="G25" i="2"/>
  <c r="G24" i="2"/>
  <c r="G23" i="2"/>
  <c r="G22" i="2"/>
  <c r="G21" i="2"/>
  <c r="G20" i="2"/>
  <c r="G19" i="2"/>
  <c r="G16" i="2"/>
  <c r="G15" i="2"/>
  <c r="G14" i="2"/>
  <c r="G13" i="2"/>
  <c r="G12" i="2"/>
  <c r="G11" i="2"/>
  <c r="G10" i="2"/>
  <c r="G9" i="2"/>
  <c r="G8" i="2"/>
  <c r="G7" i="2"/>
  <c r="G6" i="2"/>
  <c r="G4" i="2"/>
  <c r="I108" i="1"/>
  <c r="I107" i="1"/>
  <c r="I106" i="1"/>
  <c r="I105" i="1"/>
  <c r="I102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3" i="1"/>
  <c r="H108" i="1"/>
  <c r="H107" i="1"/>
  <c r="H106" i="1"/>
  <c r="G105" i="1"/>
  <c r="H105" i="1" s="1"/>
  <c r="H99" i="1"/>
  <c r="H100" i="1"/>
  <c r="H3" i="1"/>
  <c r="F105" i="1"/>
  <c r="F108" i="1"/>
  <c r="G108" i="1" s="1"/>
  <c r="F107" i="1"/>
  <c r="G107" i="1" s="1"/>
  <c r="F106" i="1"/>
  <c r="G106" i="1" s="1"/>
  <c r="F102" i="1"/>
  <c r="G102" i="1" s="1"/>
  <c r="H102" i="1" s="1"/>
  <c r="F3" i="1"/>
  <c r="G3" i="1" s="1"/>
  <c r="G98" i="1"/>
  <c r="H98" i="1" s="1"/>
  <c r="G99" i="1"/>
  <c r="G100" i="1"/>
  <c r="I41" i="2" l="1"/>
  <c r="H41" i="2"/>
  <c r="I74" i="2"/>
  <c r="H74" i="2"/>
  <c r="I34" i="2"/>
  <c r="H34" i="2"/>
  <c r="I75" i="2"/>
  <c r="H75" i="2"/>
  <c r="I8" i="2"/>
  <c r="H8" i="2"/>
  <c r="I43" i="2"/>
  <c r="H43" i="2"/>
  <c r="I92" i="2"/>
  <c r="H92" i="2"/>
  <c r="I100" i="2"/>
  <c r="H100" i="2"/>
  <c r="I114" i="2"/>
  <c r="H114" i="2"/>
  <c r="H6" i="2"/>
  <c r="I6" i="2"/>
  <c r="I49" i="2"/>
  <c r="H49" i="2"/>
  <c r="I98" i="2"/>
  <c r="H98" i="2"/>
  <c r="I15" i="2"/>
  <c r="H15" i="2"/>
  <c r="I58" i="2"/>
  <c r="H58" i="2"/>
  <c r="I99" i="2"/>
  <c r="H99" i="2"/>
  <c r="I51" i="2"/>
  <c r="H51" i="2"/>
  <c r="I36" i="2"/>
  <c r="H36" i="2"/>
  <c r="I69" i="2"/>
  <c r="H69" i="2"/>
  <c r="I102" i="2"/>
  <c r="H102" i="2"/>
  <c r="H115" i="2"/>
  <c r="I115" i="2"/>
  <c r="I14" i="2"/>
  <c r="H14" i="2"/>
  <c r="I57" i="2"/>
  <c r="H57" i="2"/>
  <c r="I90" i="2"/>
  <c r="H90" i="2"/>
  <c r="I7" i="2"/>
  <c r="H7" i="2"/>
  <c r="I50" i="2"/>
  <c r="H50" i="2"/>
  <c r="I91" i="2"/>
  <c r="H91" i="2"/>
  <c r="I26" i="2"/>
  <c r="H26" i="2"/>
  <c r="I68" i="2"/>
  <c r="H68" i="2"/>
  <c r="I19" i="2"/>
  <c r="H19" i="2"/>
  <c r="H60" i="2"/>
  <c r="I60" i="2"/>
  <c r="I10" i="2"/>
  <c r="H10" i="2"/>
  <c r="I45" i="2"/>
  <c r="H45" i="2"/>
  <c r="I53" i="2"/>
  <c r="H53" i="2"/>
  <c r="I62" i="2"/>
  <c r="H62" i="2"/>
  <c r="I70" i="2"/>
  <c r="H70" i="2"/>
  <c r="I78" i="2"/>
  <c r="H78" i="2"/>
  <c r="I86" i="2"/>
  <c r="H86" i="2"/>
  <c r="I94" i="2"/>
  <c r="H94" i="2"/>
  <c r="I105" i="2"/>
  <c r="H105" i="2"/>
  <c r="I116" i="2"/>
  <c r="H116" i="2"/>
  <c r="I76" i="2"/>
  <c r="H76" i="2"/>
  <c r="H27" i="2"/>
  <c r="I27" i="2"/>
  <c r="I77" i="2"/>
  <c r="H77" i="2"/>
  <c r="I20" i="2"/>
  <c r="H20" i="2"/>
  <c r="I21" i="2"/>
  <c r="H21" i="2"/>
  <c r="I38" i="2"/>
  <c r="H38" i="2"/>
  <c r="I46" i="2"/>
  <c r="H46" i="2"/>
  <c r="I54" i="2"/>
  <c r="H54" i="2"/>
  <c r="I63" i="2"/>
  <c r="H63" i="2"/>
  <c r="I71" i="2"/>
  <c r="H71" i="2"/>
  <c r="I79" i="2"/>
  <c r="H79" i="2"/>
  <c r="I87" i="2"/>
  <c r="H87" i="2"/>
  <c r="I95" i="2"/>
  <c r="H95" i="2"/>
  <c r="I106" i="2"/>
  <c r="H106" i="2"/>
  <c r="I117" i="2"/>
  <c r="H117" i="2"/>
  <c r="H24" i="2"/>
  <c r="I24" i="2"/>
  <c r="I66" i="2"/>
  <c r="H66" i="2"/>
  <c r="I112" i="2"/>
  <c r="H112" i="2"/>
  <c r="I25" i="2"/>
  <c r="H25" i="2"/>
  <c r="I67" i="2"/>
  <c r="H67" i="2"/>
  <c r="I113" i="2"/>
  <c r="H113" i="2"/>
  <c r="I35" i="2"/>
  <c r="H35" i="2"/>
  <c r="I59" i="2"/>
  <c r="H59" i="2"/>
  <c r="I9" i="2"/>
  <c r="H9" i="2"/>
  <c r="I52" i="2"/>
  <c r="H52" i="2"/>
  <c r="I93" i="2"/>
  <c r="H93" i="2"/>
  <c r="I37" i="2"/>
  <c r="H37" i="2"/>
  <c r="I11" i="2"/>
  <c r="H11" i="2"/>
  <c r="I12" i="2"/>
  <c r="H12" i="2"/>
  <c r="H22" i="2"/>
  <c r="I22" i="2"/>
  <c r="I30" i="2"/>
  <c r="H30" i="2"/>
  <c r="H39" i="2"/>
  <c r="I39" i="2"/>
  <c r="I47" i="2"/>
  <c r="H47" i="2"/>
  <c r="H55" i="2"/>
  <c r="I55" i="2"/>
  <c r="I64" i="2"/>
  <c r="H64" i="2"/>
  <c r="H72" i="2"/>
  <c r="I72" i="2"/>
  <c r="H80" i="2"/>
  <c r="I80" i="2"/>
  <c r="I88" i="2"/>
  <c r="H88" i="2"/>
  <c r="I96" i="2"/>
  <c r="H96" i="2"/>
  <c r="I107" i="2"/>
  <c r="H107" i="2"/>
  <c r="H118" i="2"/>
  <c r="I118" i="2"/>
  <c r="I33" i="2"/>
  <c r="H33" i="2"/>
  <c r="I82" i="2"/>
  <c r="H82" i="2"/>
  <c r="I42" i="2"/>
  <c r="H42" i="2"/>
  <c r="I83" i="2"/>
  <c r="H83" i="2"/>
  <c r="I16" i="2"/>
  <c r="H16" i="2"/>
  <c r="I84" i="2"/>
  <c r="H84" i="2"/>
  <c r="I44" i="2"/>
  <c r="H44" i="2"/>
  <c r="H85" i="2"/>
  <c r="I85" i="2"/>
  <c r="I28" i="2"/>
  <c r="H28" i="2"/>
  <c r="I29" i="2"/>
  <c r="H29" i="2"/>
  <c r="I4" i="2"/>
  <c r="H4" i="2"/>
  <c r="H13" i="2"/>
  <c r="I13" i="2"/>
  <c r="I23" i="2"/>
  <c r="H23" i="2"/>
  <c r="I32" i="2"/>
  <c r="H32" i="2"/>
  <c r="H40" i="2"/>
  <c r="I40" i="2"/>
  <c r="I48" i="2"/>
  <c r="H48" i="2"/>
  <c r="I56" i="2"/>
  <c r="H56" i="2"/>
  <c r="I65" i="2"/>
  <c r="H65" i="2"/>
  <c r="I73" i="2"/>
  <c r="H73" i="2"/>
  <c r="I81" i="2"/>
  <c r="H81" i="2"/>
  <c r="I89" i="2"/>
  <c r="H89" i="2"/>
  <c r="I97" i="2"/>
  <c r="H97" i="2"/>
  <c r="I108" i="2"/>
  <c r="H108" i="2"/>
  <c r="I5" i="2"/>
  <c r="H5" i="2"/>
  <c r="F4" i="1"/>
  <c r="G4" i="1" s="1"/>
  <c r="H4" i="1" s="1"/>
  <c r="F5" i="1"/>
  <c r="G5" i="1" s="1"/>
  <c r="H5" i="1" s="1"/>
  <c r="F6" i="1"/>
  <c r="G6" i="1" s="1"/>
  <c r="H6" i="1" s="1"/>
  <c r="F7" i="1"/>
  <c r="G7" i="1" s="1"/>
  <c r="H7" i="1" s="1"/>
  <c r="F8" i="1"/>
  <c r="G8" i="1" s="1"/>
  <c r="H8" i="1" s="1"/>
  <c r="F9" i="1"/>
  <c r="G9" i="1" s="1"/>
  <c r="H9" i="1" s="1"/>
  <c r="F10" i="1"/>
  <c r="G10" i="1" s="1"/>
  <c r="H10" i="1" s="1"/>
  <c r="F11" i="1"/>
  <c r="G11" i="1" s="1"/>
  <c r="H11" i="1" s="1"/>
  <c r="F12" i="1"/>
  <c r="G12" i="1" s="1"/>
  <c r="H12" i="1" s="1"/>
  <c r="F13" i="1"/>
  <c r="G13" i="1" s="1"/>
  <c r="H13" i="1" s="1"/>
  <c r="F14" i="1"/>
  <c r="G14" i="1" s="1"/>
  <c r="H14" i="1" s="1"/>
  <c r="F15" i="1"/>
  <c r="G15" i="1" s="1"/>
  <c r="H15" i="1" s="1"/>
  <c r="F16" i="1"/>
  <c r="G16" i="1" s="1"/>
  <c r="H16" i="1" s="1"/>
  <c r="F17" i="1"/>
  <c r="G17" i="1" s="1"/>
  <c r="H17" i="1" s="1"/>
  <c r="F18" i="1"/>
  <c r="G18" i="1" s="1"/>
  <c r="H18" i="1" s="1"/>
  <c r="F19" i="1"/>
  <c r="G19" i="1" s="1"/>
  <c r="H19" i="1" s="1"/>
  <c r="F20" i="1"/>
  <c r="G20" i="1" s="1"/>
  <c r="H20" i="1" s="1"/>
  <c r="F21" i="1"/>
  <c r="G21" i="1" s="1"/>
  <c r="H21" i="1" s="1"/>
  <c r="F22" i="1"/>
  <c r="G22" i="1" s="1"/>
  <c r="H22" i="1" s="1"/>
  <c r="F23" i="1"/>
  <c r="G23" i="1" s="1"/>
  <c r="H23" i="1" s="1"/>
  <c r="F24" i="1"/>
  <c r="G24" i="1" s="1"/>
  <c r="H24" i="1" s="1"/>
  <c r="F25" i="1"/>
  <c r="G25" i="1" s="1"/>
  <c r="H25" i="1" s="1"/>
  <c r="F26" i="1"/>
  <c r="G26" i="1" s="1"/>
  <c r="H26" i="1" s="1"/>
  <c r="F27" i="1"/>
  <c r="G27" i="1" s="1"/>
  <c r="H27" i="1" s="1"/>
  <c r="F28" i="1"/>
  <c r="G28" i="1" s="1"/>
  <c r="H28" i="1" s="1"/>
  <c r="F29" i="1"/>
  <c r="G29" i="1" s="1"/>
  <c r="H29" i="1" s="1"/>
  <c r="F30" i="1"/>
  <c r="G30" i="1" s="1"/>
  <c r="H30" i="1" s="1"/>
  <c r="F31" i="1"/>
  <c r="G31" i="1" s="1"/>
  <c r="H31" i="1" s="1"/>
  <c r="F32" i="1"/>
  <c r="G32" i="1" s="1"/>
  <c r="H32" i="1" s="1"/>
  <c r="F33" i="1"/>
  <c r="G33" i="1" s="1"/>
  <c r="H33" i="1" s="1"/>
  <c r="F34" i="1"/>
  <c r="G34" i="1" s="1"/>
  <c r="H34" i="1" s="1"/>
  <c r="F35" i="1"/>
  <c r="G35" i="1" s="1"/>
  <c r="H35" i="1" s="1"/>
  <c r="F36" i="1"/>
  <c r="G36" i="1" s="1"/>
  <c r="H36" i="1" s="1"/>
  <c r="F37" i="1"/>
  <c r="G37" i="1" s="1"/>
  <c r="H37" i="1" s="1"/>
  <c r="F38" i="1"/>
  <c r="G38" i="1" s="1"/>
  <c r="H38" i="1" s="1"/>
  <c r="F39" i="1"/>
  <c r="G39" i="1" s="1"/>
  <c r="H39" i="1" s="1"/>
  <c r="F40" i="1"/>
  <c r="G40" i="1" s="1"/>
  <c r="H40" i="1" s="1"/>
  <c r="F41" i="1"/>
  <c r="G41" i="1" s="1"/>
  <c r="H41" i="1" s="1"/>
  <c r="F42" i="1"/>
  <c r="G42" i="1" s="1"/>
  <c r="H42" i="1" s="1"/>
  <c r="F43" i="1"/>
  <c r="G43" i="1" s="1"/>
  <c r="H43" i="1" s="1"/>
  <c r="F44" i="1"/>
  <c r="G44" i="1" s="1"/>
  <c r="H44" i="1" s="1"/>
  <c r="F45" i="1"/>
  <c r="G45" i="1" s="1"/>
  <c r="H45" i="1" s="1"/>
  <c r="F46" i="1"/>
  <c r="G46" i="1" s="1"/>
  <c r="H46" i="1" s="1"/>
  <c r="F47" i="1"/>
  <c r="G47" i="1" s="1"/>
  <c r="H47" i="1" s="1"/>
  <c r="F48" i="1"/>
  <c r="G48" i="1" s="1"/>
  <c r="H48" i="1" s="1"/>
  <c r="F49" i="1"/>
  <c r="G49" i="1" s="1"/>
  <c r="H49" i="1" s="1"/>
  <c r="F50" i="1"/>
  <c r="G50" i="1" s="1"/>
  <c r="H50" i="1" s="1"/>
  <c r="F51" i="1"/>
  <c r="G51" i="1" s="1"/>
  <c r="H51" i="1" s="1"/>
  <c r="F52" i="1"/>
  <c r="G52" i="1" s="1"/>
  <c r="H52" i="1" s="1"/>
  <c r="F53" i="1"/>
  <c r="G53" i="1" s="1"/>
  <c r="H53" i="1" s="1"/>
  <c r="F54" i="1"/>
  <c r="G54" i="1" s="1"/>
  <c r="H54" i="1" s="1"/>
  <c r="F55" i="1"/>
  <c r="G55" i="1" s="1"/>
  <c r="H55" i="1" s="1"/>
  <c r="F56" i="1"/>
  <c r="G56" i="1" s="1"/>
  <c r="H56" i="1" s="1"/>
  <c r="F57" i="1"/>
  <c r="G57" i="1" s="1"/>
  <c r="H57" i="1" s="1"/>
  <c r="F58" i="1"/>
  <c r="G58" i="1" s="1"/>
  <c r="H58" i="1" s="1"/>
  <c r="F59" i="1"/>
  <c r="G59" i="1" s="1"/>
  <c r="H59" i="1" s="1"/>
  <c r="F60" i="1"/>
  <c r="G60" i="1" s="1"/>
  <c r="H60" i="1" s="1"/>
  <c r="F61" i="1"/>
  <c r="G61" i="1" s="1"/>
  <c r="H61" i="1" s="1"/>
  <c r="F62" i="1"/>
  <c r="G62" i="1" s="1"/>
  <c r="H62" i="1" s="1"/>
  <c r="F63" i="1"/>
  <c r="G63" i="1" s="1"/>
  <c r="H63" i="1" s="1"/>
  <c r="F64" i="1"/>
  <c r="G64" i="1" s="1"/>
  <c r="H64" i="1" s="1"/>
  <c r="F65" i="1"/>
  <c r="G65" i="1" s="1"/>
  <c r="H65" i="1" s="1"/>
  <c r="F66" i="1"/>
  <c r="G66" i="1" s="1"/>
  <c r="H66" i="1" s="1"/>
  <c r="F67" i="1"/>
  <c r="G67" i="1" s="1"/>
  <c r="H67" i="1" s="1"/>
  <c r="F68" i="1"/>
  <c r="G68" i="1" s="1"/>
  <c r="H68" i="1" s="1"/>
  <c r="F69" i="1"/>
  <c r="G69" i="1" s="1"/>
  <c r="H69" i="1" s="1"/>
  <c r="F70" i="1"/>
  <c r="G70" i="1" s="1"/>
  <c r="H70" i="1" s="1"/>
  <c r="F71" i="1"/>
  <c r="G71" i="1" s="1"/>
  <c r="H71" i="1" s="1"/>
  <c r="F72" i="1"/>
  <c r="G72" i="1" s="1"/>
  <c r="H72" i="1" s="1"/>
  <c r="F73" i="1"/>
  <c r="G73" i="1" s="1"/>
  <c r="H73" i="1" s="1"/>
  <c r="F74" i="1"/>
  <c r="G74" i="1" s="1"/>
  <c r="H74" i="1" s="1"/>
  <c r="F75" i="1"/>
  <c r="G75" i="1" s="1"/>
  <c r="H75" i="1" s="1"/>
  <c r="F76" i="1"/>
  <c r="G76" i="1" s="1"/>
  <c r="H76" i="1" s="1"/>
  <c r="F77" i="1"/>
  <c r="G77" i="1" s="1"/>
  <c r="H77" i="1" s="1"/>
  <c r="F78" i="1"/>
  <c r="G78" i="1" s="1"/>
  <c r="H78" i="1" s="1"/>
  <c r="F79" i="1"/>
  <c r="G79" i="1" s="1"/>
  <c r="H79" i="1" s="1"/>
  <c r="F80" i="1"/>
  <c r="G80" i="1" s="1"/>
  <c r="H80" i="1" s="1"/>
  <c r="F81" i="1"/>
  <c r="G81" i="1" s="1"/>
  <c r="H81" i="1" s="1"/>
  <c r="F82" i="1"/>
  <c r="G82" i="1" s="1"/>
  <c r="H82" i="1" s="1"/>
  <c r="F83" i="1"/>
  <c r="G83" i="1" s="1"/>
  <c r="H83" i="1" s="1"/>
  <c r="F84" i="1"/>
  <c r="G84" i="1" s="1"/>
  <c r="H84" i="1" s="1"/>
  <c r="F85" i="1"/>
  <c r="G85" i="1" s="1"/>
  <c r="H85" i="1" s="1"/>
  <c r="F86" i="1"/>
  <c r="G86" i="1" s="1"/>
  <c r="H86" i="1" s="1"/>
  <c r="F87" i="1"/>
  <c r="G87" i="1" s="1"/>
  <c r="H87" i="1" s="1"/>
  <c r="F88" i="1"/>
  <c r="G88" i="1" s="1"/>
  <c r="H88" i="1" s="1"/>
  <c r="F89" i="1"/>
  <c r="G89" i="1" s="1"/>
  <c r="H89" i="1" s="1"/>
  <c r="F90" i="1"/>
  <c r="G90" i="1" s="1"/>
  <c r="H90" i="1" s="1"/>
  <c r="F91" i="1"/>
  <c r="G91" i="1" s="1"/>
  <c r="H91" i="1" s="1"/>
  <c r="F92" i="1"/>
  <c r="G92" i="1" s="1"/>
  <c r="H92" i="1" s="1"/>
  <c r="F93" i="1"/>
  <c r="G93" i="1" s="1"/>
  <c r="H93" i="1" s="1"/>
  <c r="F94" i="1"/>
  <c r="G94" i="1" s="1"/>
  <c r="H94" i="1" s="1"/>
  <c r="F95" i="1"/>
  <c r="G95" i="1" s="1"/>
  <c r="H95" i="1" s="1"/>
  <c r="F96" i="1"/>
  <c r="G96" i="1" s="1"/>
  <c r="H96" i="1" s="1"/>
  <c r="F97" i="1"/>
  <c r="G97" i="1" s="1"/>
  <c r="H97" i="1" s="1"/>
</calcChain>
</file>

<file path=xl/sharedStrings.xml><?xml version="1.0" encoding="utf-8"?>
<sst xmlns="http://schemas.openxmlformats.org/spreadsheetml/2006/main" count="3367" uniqueCount="384">
  <si>
    <r>
      <rPr>
        <sz val="11"/>
        <color rgb="FF000000"/>
        <rFont val="Calibri"/>
        <family val="2"/>
      </rPr>
      <t>CCS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CO</t>
    </r>
    <r>
      <rPr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>P</t>
    </r>
  </si>
  <si>
    <r>
      <rPr>
        <sz val="11"/>
        <color rgb="FF000000"/>
        <rFont val="Calibri"/>
        <family val="2"/>
      </rPr>
      <t>A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al</t>
    </r>
    <r>
      <rPr>
        <sz val="11"/>
        <color rgb="FF000000"/>
        <rFont val="Calibri"/>
        <family val="2"/>
      </rPr>
      <t>i</t>
    </r>
    <r>
      <rPr>
        <sz val="11"/>
        <color rgb="FF000000"/>
        <rFont val="Calibri"/>
        <family val="2"/>
      </rPr>
      <t>z</t>
    </r>
    <r>
      <rPr>
        <sz val="11"/>
        <color rgb="FF000000"/>
        <rFont val="Calibri"/>
        <family val="2"/>
      </rPr>
      <t>a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r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de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gases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san</t>
    </r>
    <r>
      <rPr>
        <sz val="11"/>
        <color rgb="FF000000"/>
        <rFont val="Calibri"/>
        <family val="2"/>
      </rPr>
      <t>g</t>
    </r>
    <r>
      <rPr>
        <sz val="11"/>
        <color rgb="FF000000"/>
        <rFont val="Calibri"/>
        <family val="2"/>
      </rPr>
      <t>re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arterial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rime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CCS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,
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CO</t>
    </r>
    <r>
      <rPr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>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>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Hct,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a,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K</t>
    </r>
    <r>
      <rPr>
        <sz val="11"/>
        <color rgb="FF000000"/>
        <rFont val="Calibri"/>
        <family val="2"/>
      </rPr>
      <t>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Cl,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iCa,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Gl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L</t>
    </r>
    <r>
      <rPr>
        <sz val="11"/>
        <color rgb="FF000000"/>
        <rFont val="Calibri"/>
        <family val="2"/>
      </rPr>
      <t>ac</t>
    </r>
  </si>
  <si>
    <r>
      <rPr>
        <sz val="11"/>
        <color rgb="FF000000"/>
        <rFont val="Calibri"/>
        <family val="2"/>
      </rPr>
      <t>Tarje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a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de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res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rime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CCS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>stán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ar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-2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es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ras</t>
    </r>
  </si>
  <si>
    <r>
      <rPr>
        <sz val="11"/>
        <color rgb="FF000000"/>
        <rFont val="Calibri"/>
        <family val="2"/>
      </rPr>
      <t>Tarje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a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de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res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rime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CCS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>stán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ar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-1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es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ras</t>
    </r>
  </si>
  <si>
    <t>Cartucho calibrador Prime CCS Comp-100 muestras</t>
  </si>
  <si>
    <t>Cartucho calibrador Prime CCS Comp-200 muestras</t>
  </si>
  <si>
    <t>Cartucho calibrador Prime CCS Comp-300 muestras</t>
  </si>
  <si>
    <t>Cartucho calibrador Prime CCS Comp-400 muestras</t>
  </si>
  <si>
    <t>Cartucho calibrador Prime CCS Comp-500 muestras</t>
  </si>
  <si>
    <t>Control de calidad QC externo CCS x30 ampollas</t>
  </si>
  <si>
    <t>Control de calidad QC interno CCS x100 ciclos</t>
  </si>
  <si>
    <t>Harnés de tubuladura interna Prime</t>
  </si>
  <si>
    <t>Cartucho/Sensor de referencia Prime</t>
  </si>
  <si>
    <t>Papel de impresora</t>
  </si>
  <si>
    <t>Atrapa coágulo Jeringa (200/pk)</t>
  </si>
  <si>
    <r>
      <rPr>
        <sz val="11"/>
        <color rgb="FF000000"/>
        <rFont val="Calibri"/>
        <family val="2"/>
      </rPr>
      <t>ES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CO</t>
    </r>
    <r>
      <rPr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>P</t>
    </r>
  </si>
  <si>
    <r>
      <rPr>
        <sz val="11"/>
        <color rgb="FF000000"/>
        <rFont val="Calibri"/>
        <family val="2"/>
      </rPr>
      <t>A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al</t>
    </r>
    <r>
      <rPr>
        <sz val="11"/>
        <color rgb="FF000000"/>
        <rFont val="Calibri"/>
        <family val="2"/>
      </rPr>
      <t>i</t>
    </r>
    <r>
      <rPr>
        <sz val="11"/>
        <color rgb="FF000000"/>
        <rFont val="Calibri"/>
        <family val="2"/>
      </rPr>
      <t>z</t>
    </r>
    <r>
      <rPr>
        <sz val="11"/>
        <color rgb="FF000000"/>
        <rFont val="Calibri"/>
        <family val="2"/>
      </rPr>
      <t>a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r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de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Elec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r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lit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rime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ES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6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pr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ebas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ba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 xml:space="preserve">eja
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a,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K</t>
    </r>
    <r>
      <rPr>
        <sz val="11"/>
        <color rgb="FF000000"/>
        <rFont val="Calibri"/>
        <family val="2"/>
      </rPr>
      <t>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Cl,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iCa,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>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i</t>
    </r>
    <r>
      <rPr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>g</t>
    </r>
  </si>
  <si>
    <r>
      <rPr>
        <sz val="11"/>
        <color rgb="FF000000"/>
        <rFont val="Calibri"/>
        <family val="2"/>
      </rPr>
      <t>A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al</t>
    </r>
    <r>
      <rPr>
        <sz val="11"/>
        <color rgb="FF000000"/>
        <rFont val="Calibri"/>
        <family val="2"/>
      </rPr>
      <t>i</t>
    </r>
    <r>
      <rPr>
        <sz val="11"/>
        <color rgb="FF000000"/>
        <rFont val="Calibri"/>
        <family val="2"/>
      </rPr>
      <t>z</t>
    </r>
    <r>
      <rPr>
        <sz val="11"/>
        <color rgb="FF000000"/>
        <rFont val="Calibri"/>
        <family val="2"/>
      </rPr>
      <t>a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r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de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Elec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r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lit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rime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ES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6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pr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ebas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sin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ba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 xml:space="preserve">eja
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a,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K</t>
    </r>
    <r>
      <rPr>
        <sz val="11"/>
        <color rgb="FF000000"/>
        <rFont val="Calibri"/>
        <family val="2"/>
      </rPr>
      <t>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Cl,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iCa,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>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i</t>
    </r>
    <r>
      <rPr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>g</t>
    </r>
  </si>
  <si>
    <r>
      <rPr>
        <sz val="11"/>
        <color rgb="FF000000"/>
        <rFont val="Calibri"/>
        <family val="2"/>
      </rPr>
      <t>Tarje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a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de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res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rime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ES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>stán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ar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-4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es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ras</t>
    </r>
  </si>
  <si>
    <t>Cartucho calibrador Prime ES Comp-100 muestras</t>
  </si>
  <si>
    <t>Cartucho calibrador Prime ES Comp-200 muestras</t>
  </si>
  <si>
    <t>Cartucho calibrador Prime ES Comp-300 muestras</t>
  </si>
  <si>
    <t>Cartucho calibrador Prime ES Comp-400 muestras</t>
  </si>
  <si>
    <t>Cartucho calibrador Prime ES Comp-500 muestras</t>
  </si>
  <si>
    <t>Prime Ampuled QC Control ES x 30 ampollas</t>
  </si>
  <si>
    <t>Diluyente de orina Prime ES (120 ml)</t>
  </si>
  <si>
    <r>
      <rPr>
        <sz val="11"/>
        <color rgb="FF000000"/>
        <rFont val="Calibri"/>
        <family val="2"/>
      </rPr>
      <t>A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al</t>
    </r>
    <r>
      <rPr>
        <sz val="11"/>
        <color rgb="FF000000"/>
        <rFont val="Calibri"/>
        <family val="2"/>
      </rPr>
      <t>i</t>
    </r>
    <r>
      <rPr>
        <sz val="11"/>
        <color rgb="FF000000"/>
        <rFont val="Calibri"/>
        <family val="2"/>
      </rPr>
      <t>z</t>
    </r>
    <r>
      <rPr>
        <sz val="11"/>
        <color rgb="FF000000"/>
        <rFont val="Calibri"/>
        <family val="2"/>
      </rPr>
      <t>a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r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de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gases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san</t>
    </r>
    <r>
      <rPr>
        <sz val="11"/>
        <color rgb="FF000000"/>
        <rFont val="Calibri"/>
        <family val="2"/>
      </rPr>
      <t>g</t>
    </r>
    <r>
      <rPr>
        <sz val="11"/>
        <color rgb="FF000000"/>
        <rFont val="Calibri"/>
        <family val="2"/>
      </rPr>
      <t>re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Stat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r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fi</t>
    </r>
    <r>
      <rPr>
        <sz val="11"/>
        <color rgb="FF000000"/>
        <rFont val="Calibri"/>
        <family val="2"/>
      </rPr>
      <t>l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rime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l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(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>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CO</t>
    </r>
    <r>
      <rPr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 xml:space="preserve">,
</t>
    </r>
    <r>
      <rPr>
        <sz val="11"/>
        <color rgb="FF000000"/>
        <rFont val="Calibri"/>
        <family val="2"/>
      </rPr>
      <t>TCO</t>
    </r>
    <r>
      <rPr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>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>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Hct,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a,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K</t>
    </r>
    <r>
      <rPr>
        <sz val="11"/>
        <color rgb="FF000000"/>
        <rFont val="Calibri"/>
        <family val="2"/>
      </rPr>
      <t>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Cl,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Ca,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>g</t>
    </r>
    <r>
      <rPr>
        <sz val="11"/>
        <color rgb="FF000000"/>
        <rFont val="Calibri"/>
        <family val="2"/>
      </rPr>
      <t>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Gl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L</t>
    </r>
    <r>
      <rPr>
        <sz val="11"/>
        <color rgb="FF000000"/>
        <rFont val="Calibri"/>
        <family val="2"/>
      </rPr>
      <t>ac,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BUN,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Crea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i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i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a,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>b</t>
    </r>
    <r>
      <rPr>
        <sz val="11"/>
        <color rgb="FF000000"/>
        <rFont val="Calibri"/>
        <family val="2"/>
      </rPr>
      <t>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>b</t>
    </r>
    <r>
      <rPr>
        <sz val="11"/>
        <color rgb="FF000000"/>
        <rFont val="Calibri"/>
        <family val="2"/>
      </rPr>
      <t>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>b</t>
    </r>
    <r>
      <rPr>
        <sz val="11"/>
        <color rgb="FF000000"/>
        <rFont val="Calibri"/>
        <family val="2"/>
      </rPr>
      <t>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COH</t>
    </r>
    <r>
      <rPr>
        <sz val="11"/>
        <color rgb="FF000000"/>
        <rFont val="Calibri"/>
        <family val="2"/>
      </rPr>
      <t>b</t>
    </r>
    <r>
      <rPr>
        <sz val="11"/>
        <color rgb="FF000000"/>
        <rFont val="Calibri"/>
        <family val="2"/>
      </rPr>
      <t>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SO</t>
    </r>
    <r>
      <rPr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>%,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>Ct,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>Ca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Bi</t>
    </r>
    <r>
      <rPr>
        <sz val="11"/>
        <color rgb="FF000000"/>
        <rFont val="Calibri"/>
        <family val="2"/>
      </rPr>
      <t>l</t>
    </r>
    <r>
      <rPr>
        <sz val="11"/>
        <color rgb="FF000000"/>
        <rFont val="Calibri"/>
        <family val="2"/>
      </rPr>
      <t>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>b</t>
    </r>
    <r>
      <rPr>
        <sz val="11"/>
        <color rgb="FF000000"/>
        <rFont val="Calibri"/>
        <family val="2"/>
      </rPr>
      <t>F,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tH</t>
    </r>
    <r>
      <rPr>
        <sz val="11"/>
        <color rgb="FF000000"/>
        <rFont val="Calibri"/>
        <family val="2"/>
      </rPr>
      <t>b</t>
    </r>
    <r>
      <rPr>
        <sz val="11"/>
        <color rgb="FF000000"/>
        <rFont val="Calibri"/>
        <family val="2"/>
      </rPr>
      <t>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>b</t>
    </r>
    <r>
      <rPr>
        <sz val="11"/>
        <color rgb="FF000000"/>
        <rFont val="Calibri"/>
        <family val="2"/>
      </rPr>
      <t>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Bar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)</t>
    </r>
  </si>
  <si>
    <r>
      <rPr>
        <sz val="11"/>
        <color rgb="FF000000"/>
        <rFont val="Calibri"/>
        <family val="2"/>
      </rPr>
      <t>Tarje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a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de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res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rime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l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>stán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ar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sin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CO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x-</t>
    </r>
    <r>
      <rPr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es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ras</t>
    </r>
  </si>
  <si>
    <r>
      <rPr>
        <sz val="11"/>
        <color rgb="FF000000"/>
        <rFont val="Calibri"/>
        <family val="2"/>
      </rPr>
      <t>Tarje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a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de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res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rime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l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>stán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ar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sin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CO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x-</t>
    </r>
    <r>
      <rPr>
        <sz val="11"/>
        <color rgb="FF000000"/>
        <rFont val="Calibri"/>
        <family val="2"/>
      </rPr>
      <t>1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es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ras</t>
    </r>
  </si>
  <si>
    <r>
      <rPr>
        <sz val="11"/>
        <color rgb="FF000000"/>
        <rFont val="Calibri"/>
        <family val="2"/>
      </rPr>
      <t xml:space="preserve">57820
</t>
    </r>
    <r>
      <rPr>
        <sz val="11"/>
        <color rgb="FF000000"/>
        <rFont val="Calibri"/>
        <family val="2"/>
      </rPr>
      <t>61604</t>
    </r>
  </si>
  <si>
    <r>
      <rPr>
        <sz val="11"/>
        <color rgb="FF000000"/>
        <rFont val="Calibri"/>
        <family val="2"/>
      </rPr>
      <t>Tarje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a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de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res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rime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l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>stán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ar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CO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x-</t>
    </r>
    <r>
      <rPr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es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 xml:space="preserve">ras
</t>
    </r>
    <r>
      <rPr>
        <sz val="11"/>
        <color rgb="FF000000"/>
        <rFont val="Calibri"/>
        <family val="2"/>
      </rPr>
      <t>Tarje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a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de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res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rime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l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>stán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ar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CO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x-</t>
    </r>
    <r>
      <rPr>
        <sz val="11"/>
        <color rgb="FF000000"/>
        <rFont val="Calibri"/>
        <family val="2"/>
      </rPr>
      <t>1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es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ras</t>
    </r>
  </si>
  <si>
    <r>
      <rPr>
        <sz val="11"/>
        <color rgb="FF000000"/>
        <rFont val="Calibri"/>
        <family val="2"/>
      </rPr>
      <t>Tarje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a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de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res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rime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l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BUN</t>
    </r>
    <r>
      <rPr>
        <sz val="11"/>
        <color rgb="FF000000"/>
        <rFont val="Calibri"/>
        <family val="2"/>
      </rPr>
      <t>/</t>
    </r>
    <r>
      <rPr>
        <sz val="11"/>
        <color rgb="FF000000"/>
        <rFont val="Calibri"/>
        <family val="2"/>
      </rPr>
      <t>Creat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x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det</t>
    </r>
    <r>
      <rPr>
        <sz val="11"/>
        <color rgb="FF000000"/>
        <rFont val="Calibri"/>
        <family val="2"/>
      </rPr>
      <t>/</t>
    </r>
    <r>
      <rPr>
        <sz val="11"/>
        <color rgb="FF000000"/>
        <rFont val="Calibri"/>
        <family val="2"/>
      </rPr>
      <t>1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dí</t>
    </r>
    <r>
      <rPr>
        <sz val="11"/>
        <color rgb="FF000000"/>
        <rFont val="Calibri"/>
        <family val="2"/>
      </rPr>
      <t>a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a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b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r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o</t>
    </r>
  </si>
  <si>
    <t>Sensor blanco Prime Plus BUN/Creat</t>
  </si>
  <si>
    <r>
      <rPr>
        <sz val="11"/>
        <color rgb="FF000000"/>
        <rFont val="Calibri"/>
        <family val="2"/>
      </rPr>
      <t>Cart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cho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cal</t>
    </r>
    <r>
      <rPr>
        <sz val="11"/>
        <color rgb="FF000000"/>
        <rFont val="Calibri"/>
        <family val="2"/>
      </rPr>
      <t>i</t>
    </r>
    <r>
      <rPr>
        <sz val="11"/>
        <color rgb="FF000000"/>
        <rFont val="Calibri"/>
        <family val="2"/>
      </rPr>
      <t>b</t>
    </r>
    <r>
      <rPr>
        <sz val="11"/>
        <color rgb="FF000000"/>
        <rFont val="Calibri"/>
        <family val="2"/>
      </rPr>
      <t>ra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r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rime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l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s-1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es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ras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sin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BU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/</t>
    </r>
    <r>
      <rPr>
        <sz val="11"/>
        <color rgb="FF000000"/>
        <rFont val="Calibri"/>
        <family val="2"/>
      </rPr>
      <t>Creat</t>
    </r>
  </si>
  <si>
    <r>
      <rPr>
        <sz val="11"/>
        <color rgb="FF000000"/>
        <rFont val="Calibri"/>
        <family val="2"/>
      </rPr>
      <t>Cart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cho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cal</t>
    </r>
    <r>
      <rPr>
        <sz val="11"/>
        <color rgb="FF000000"/>
        <rFont val="Calibri"/>
        <family val="2"/>
      </rPr>
      <t>i</t>
    </r>
    <r>
      <rPr>
        <sz val="11"/>
        <color rgb="FF000000"/>
        <rFont val="Calibri"/>
        <family val="2"/>
      </rPr>
      <t>b</t>
    </r>
    <r>
      <rPr>
        <sz val="11"/>
        <color rgb="FF000000"/>
        <rFont val="Calibri"/>
        <family val="2"/>
      </rPr>
      <t>ra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r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rime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l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s-2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es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ras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sin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BU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/</t>
    </r>
    <r>
      <rPr>
        <sz val="11"/>
        <color rgb="FF000000"/>
        <rFont val="Calibri"/>
        <family val="2"/>
      </rPr>
      <t>Creat</t>
    </r>
  </si>
  <si>
    <r>
      <rPr>
        <sz val="11"/>
        <color rgb="FF000000"/>
        <rFont val="Calibri"/>
        <family val="2"/>
      </rPr>
      <t>Cart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cho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cal</t>
    </r>
    <r>
      <rPr>
        <sz val="11"/>
        <color rgb="FF000000"/>
        <rFont val="Calibri"/>
        <family val="2"/>
      </rPr>
      <t>i</t>
    </r>
    <r>
      <rPr>
        <sz val="11"/>
        <color rgb="FF000000"/>
        <rFont val="Calibri"/>
        <family val="2"/>
      </rPr>
      <t>b</t>
    </r>
    <r>
      <rPr>
        <sz val="11"/>
        <color rgb="FF000000"/>
        <rFont val="Calibri"/>
        <family val="2"/>
      </rPr>
      <t>ra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r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rime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l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s-3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es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ras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sin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BU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/</t>
    </r>
    <r>
      <rPr>
        <sz val="11"/>
        <color rgb="FF000000"/>
        <rFont val="Calibri"/>
        <family val="2"/>
      </rPr>
      <t>Creat</t>
    </r>
  </si>
  <si>
    <r>
      <rPr>
        <sz val="11"/>
        <color rgb="FF000000"/>
        <rFont val="Calibri"/>
        <family val="2"/>
      </rPr>
      <t>Cart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cho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cal</t>
    </r>
    <r>
      <rPr>
        <sz val="11"/>
        <color rgb="FF000000"/>
        <rFont val="Calibri"/>
        <family val="2"/>
      </rPr>
      <t>i</t>
    </r>
    <r>
      <rPr>
        <sz val="11"/>
        <color rgb="FF000000"/>
        <rFont val="Calibri"/>
        <family val="2"/>
      </rPr>
      <t>b</t>
    </r>
    <r>
      <rPr>
        <sz val="11"/>
        <color rgb="FF000000"/>
        <rFont val="Calibri"/>
        <family val="2"/>
      </rPr>
      <t>ra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r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rime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l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s-4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es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ras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sin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BU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/</t>
    </r>
    <r>
      <rPr>
        <sz val="11"/>
        <color rgb="FF000000"/>
        <rFont val="Calibri"/>
        <family val="2"/>
      </rPr>
      <t>Creat</t>
    </r>
  </si>
  <si>
    <r>
      <rPr>
        <sz val="11"/>
        <color rgb="FF000000"/>
        <rFont val="Calibri"/>
        <family val="2"/>
      </rPr>
      <t>Cart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cho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cal</t>
    </r>
    <r>
      <rPr>
        <sz val="11"/>
        <color rgb="FF000000"/>
        <rFont val="Calibri"/>
        <family val="2"/>
      </rPr>
      <t>i</t>
    </r>
    <r>
      <rPr>
        <sz val="11"/>
        <color rgb="FF000000"/>
        <rFont val="Calibri"/>
        <family val="2"/>
      </rPr>
      <t>b</t>
    </r>
    <r>
      <rPr>
        <sz val="11"/>
        <color rgb="FF000000"/>
        <rFont val="Calibri"/>
        <family val="2"/>
      </rPr>
      <t>ra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r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rime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l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s-5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es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ras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sin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BU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/</t>
    </r>
    <r>
      <rPr>
        <sz val="11"/>
        <color rgb="FF000000"/>
        <rFont val="Calibri"/>
        <family val="2"/>
      </rPr>
      <t>Creat</t>
    </r>
  </si>
  <si>
    <t>Control de calidad QC interno sin BUN/Creat x100 ciclos</t>
  </si>
  <si>
    <r>
      <rPr>
        <sz val="11"/>
        <color rgb="FF000000"/>
        <rFont val="Calibri"/>
        <family val="2"/>
      </rPr>
      <t>Cart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cho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cal</t>
    </r>
    <r>
      <rPr>
        <sz val="11"/>
        <color rgb="FF000000"/>
        <rFont val="Calibri"/>
        <family val="2"/>
      </rPr>
      <t>i</t>
    </r>
    <r>
      <rPr>
        <sz val="11"/>
        <color rgb="FF000000"/>
        <rFont val="Calibri"/>
        <family val="2"/>
      </rPr>
      <t>b</t>
    </r>
    <r>
      <rPr>
        <sz val="11"/>
        <color rgb="FF000000"/>
        <rFont val="Calibri"/>
        <family val="2"/>
      </rPr>
      <t>ra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r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rime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l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s-1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es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ras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BU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/</t>
    </r>
    <r>
      <rPr>
        <sz val="11"/>
        <color rgb="FF000000"/>
        <rFont val="Calibri"/>
        <family val="2"/>
      </rPr>
      <t>Creat</t>
    </r>
  </si>
  <si>
    <r>
      <rPr>
        <sz val="11"/>
        <color rgb="FF000000"/>
        <rFont val="Calibri"/>
        <family val="2"/>
      </rPr>
      <t>Cart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cho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cal</t>
    </r>
    <r>
      <rPr>
        <sz val="11"/>
        <color rgb="FF000000"/>
        <rFont val="Calibri"/>
        <family val="2"/>
      </rPr>
      <t>i</t>
    </r>
    <r>
      <rPr>
        <sz val="11"/>
        <color rgb="FF000000"/>
        <rFont val="Calibri"/>
        <family val="2"/>
      </rPr>
      <t>b</t>
    </r>
    <r>
      <rPr>
        <sz val="11"/>
        <color rgb="FF000000"/>
        <rFont val="Calibri"/>
        <family val="2"/>
      </rPr>
      <t>ra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r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rime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l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s-2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es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ras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BU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/</t>
    </r>
    <r>
      <rPr>
        <sz val="11"/>
        <color rgb="FF000000"/>
        <rFont val="Calibri"/>
        <family val="2"/>
      </rPr>
      <t>Creat</t>
    </r>
  </si>
  <si>
    <r>
      <rPr>
        <sz val="11"/>
        <color rgb="FF000000"/>
        <rFont val="Calibri"/>
        <family val="2"/>
      </rPr>
      <t>Cart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cho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cal</t>
    </r>
    <r>
      <rPr>
        <sz val="11"/>
        <color rgb="FF000000"/>
        <rFont val="Calibri"/>
        <family val="2"/>
      </rPr>
      <t>i</t>
    </r>
    <r>
      <rPr>
        <sz val="11"/>
        <color rgb="FF000000"/>
        <rFont val="Calibri"/>
        <family val="2"/>
      </rPr>
      <t>b</t>
    </r>
    <r>
      <rPr>
        <sz val="11"/>
        <color rgb="FF000000"/>
        <rFont val="Calibri"/>
        <family val="2"/>
      </rPr>
      <t>ra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r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rime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l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s-3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es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ras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BU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/</t>
    </r>
    <r>
      <rPr>
        <sz val="11"/>
        <color rgb="FF000000"/>
        <rFont val="Calibri"/>
        <family val="2"/>
      </rPr>
      <t>Creat</t>
    </r>
  </si>
  <si>
    <r>
      <rPr>
        <sz val="11"/>
        <color rgb="FF000000"/>
        <rFont val="Calibri"/>
        <family val="2"/>
      </rPr>
      <t>Cart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cho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cal</t>
    </r>
    <r>
      <rPr>
        <sz val="11"/>
        <color rgb="FF000000"/>
        <rFont val="Calibri"/>
        <family val="2"/>
      </rPr>
      <t>i</t>
    </r>
    <r>
      <rPr>
        <sz val="11"/>
        <color rgb="FF000000"/>
        <rFont val="Calibri"/>
        <family val="2"/>
      </rPr>
      <t>b</t>
    </r>
    <r>
      <rPr>
        <sz val="11"/>
        <color rgb="FF000000"/>
        <rFont val="Calibri"/>
        <family val="2"/>
      </rPr>
      <t>ra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r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rime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l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s-4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es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ras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BU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/</t>
    </r>
    <r>
      <rPr>
        <sz val="11"/>
        <color rgb="FF000000"/>
        <rFont val="Calibri"/>
        <family val="2"/>
      </rPr>
      <t>Creat</t>
    </r>
  </si>
  <si>
    <r>
      <rPr>
        <sz val="11"/>
        <color rgb="FF000000"/>
        <rFont val="Calibri"/>
        <family val="2"/>
      </rPr>
      <t>Cart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cho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cal</t>
    </r>
    <r>
      <rPr>
        <sz val="11"/>
        <color rgb="FF000000"/>
        <rFont val="Calibri"/>
        <family val="2"/>
      </rPr>
      <t>i</t>
    </r>
    <r>
      <rPr>
        <sz val="11"/>
        <color rgb="FF000000"/>
        <rFont val="Calibri"/>
        <family val="2"/>
      </rPr>
      <t>b</t>
    </r>
    <r>
      <rPr>
        <sz val="11"/>
        <color rgb="FF000000"/>
        <rFont val="Calibri"/>
        <family val="2"/>
      </rPr>
      <t>ra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r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rime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l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s-5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m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es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ras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BU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/</t>
    </r>
    <r>
      <rPr>
        <sz val="11"/>
        <color rgb="FF000000"/>
        <rFont val="Calibri"/>
        <family val="2"/>
      </rPr>
      <t>Creat</t>
    </r>
  </si>
  <si>
    <r>
      <rPr>
        <sz val="11"/>
        <color rgb="FF000000"/>
        <rFont val="Calibri"/>
        <family val="2"/>
      </rPr>
      <t>C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tr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l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de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cali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ad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>x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erno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rime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l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niv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>les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BUN</t>
    </r>
    <r>
      <rPr>
        <sz val="11"/>
        <color rgb="FF000000"/>
        <rFont val="Calibri"/>
        <family val="2"/>
      </rPr>
      <t>/</t>
    </r>
    <r>
      <rPr>
        <sz val="11"/>
        <color rgb="FF000000"/>
        <rFont val="Calibri"/>
        <family val="2"/>
      </rPr>
      <t>Creat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x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1</t>
    </r>
    <r>
      <rPr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</t>
    </r>
    <r>
      <rPr>
        <sz val="11"/>
        <color rgb="FF000000"/>
        <rFont val="Calibri"/>
        <family val="2"/>
      </rPr>
      <t>/</t>
    </r>
    <r>
      <rPr>
        <sz val="11"/>
        <color rgb="FF000000"/>
        <rFont val="Calibri"/>
        <family val="2"/>
      </rPr>
      <t>u</t>
    </r>
  </si>
  <si>
    <t>Control de calidad QC interno con BUN/Creat x100 ciclos</t>
  </si>
  <si>
    <t>Cartucho de Referencia/tubuladura Prime Plus</t>
  </si>
  <si>
    <t>Papel para impresora x 5 rollos</t>
  </si>
  <si>
    <t>Control de calidad externo Prime Plus 3 niveles x 10 c/u</t>
  </si>
  <si>
    <t>Atrapa coágulos para jeringa x 200</t>
  </si>
  <si>
    <t>Atrapa coágulos para capilar x 200</t>
  </si>
  <si>
    <t>Aguja y detector de aire</t>
  </si>
  <si>
    <t>Puerto de seguridad Prime Plus</t>
  </si>
  <si>
    <t>Tubería interna Línea S Prime Plus</t>
  </si>
  <si>
    <t>Set mantenimiento Flush</t>
  </si>
  <si>
    <t>Set mantenimiento calibrador</t>
  </si>
  <si>
    <r>
      <rPr>
        <sz val="11"/>
        <color rgb="FF000000"/>
        <rFont val="Calibri"/>
        <family val="2"/>
      </rPr>
      <t>A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al</t>
    </r>
    <r>
      <rPr>
        <sz val="11"/>
        <color rgb="FF000000"/>
        <rFont val="Calibri"/>
        <family val="2"/>
      </rPr>
      <t>i</t>
    </r>
    <r>
      <rPr>
        <sz val="11"/>
        <color rgb="FF000000"/>
        <rFont val="Calibri"/>
        <family val="2"/>
      </rPr>
      <t>z</t>
    </r>
    <r>
      <rPr>
        <sz val="11"/>
        <color rgb="FF000000"/>
        <rFont val="Calibri"/>
        <family val="2"/>
      </rPr>
      <t>a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r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de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gases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san</t>
    </r>
    <r>
      <rPr>
        <sz val="11"/>
        <color rgb="FF000000"/>
        <rFont val="Calibri"/>
        <family val="2"/>
      </rPr>
      <t>g</t>
    </r>
    <r>
      <rPr>
        <sz val="11"/>
        <color rgb="FF000000"/>
        <rFont val="Calibri"/>
        <family val="2"/>
      </rPr>
      <t>re,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ele</t>
    </r>
    <r>
      <rPr>
        <sz val="11"/>
        <color rgb="FF000000"/>
        <rFont val="Calibri"/>
        <family val="2"/>
      </rPr>
      <t>c</t>
    </r>
    <r>
      <rPr>
        <sz val="11"/>
        <color rgb="FF000000"/>
        <rFont val="Calibri"/>
        <family val="2"/>
      </rPr>
      <t>tr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lit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s,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Glu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y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L</t>
    </r>
    <r>
      <rPr>
        <sz val="11"/>
        <color rgb="FF000000"/>
        <rFont val="Calibri"/>
        <family val="2"/>
      </rPr>
      <t>ac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>Ox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L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 xml:space="preserve">s
</t>
    </r>
    <r>
      <rPr>
        <sz val="11"/>
        <color rgb="FF000000"/>
        <rFont val="Calibri"/>
        <family val="2"/>
      </rPr>
      <t>L</t>
    </r>
  </si>
  <si>
    <t>Calibrador B  pHOx Plus L</t>
  </si>
  <si>
    <t>Calibradores SO2 1-2 | pHOx Plus L</t>
  </si>
  <si>
    <t>Control de calidad externo 1-2-3  | pHOx Plus L</t>
  </si>
  <si>
    <t>Sensor SO2 | pHOx Oximetría, Plus C, Plus L</t>
  </si>
  <si>
    <t>PRIME PLUS</t>
  </si>
  <si>
    <t>Sensor PO2 |pHOx Oximetría, Plus C, Plus L</t>
  </si>
  <si>
    <t>Sensor pH | pHOx Oximetría, Plus C, Plus L</t>
  </si>
  <si>
    <t>Sensor PCO2 |  pHOx Oximetría, Plus C, Plus L</t>
  </si>
  <si>
    <t>Sensor Glu | pHOx Plus C, Plus L</t>
  </si>
  <si>
    <t>Sensor Na+ | pHOx Plus C, Plus L</t>
  </si>
  <si>
    <t>Sensor K+ | pHOx Plus C, Plus L</t>
  </si>
  <si>
    <t>Sensor Cl- | pHOx Plus C, Plus L</t>
  </si>
  <si>
    <t>Sensor Ca++ | pHOx Plus C, Plus L</t>
  </si>
  <si>
    <t>Sensor detector de aire | pHOx plus C, Plus L</t>
  </si>
  <si>
    <t>Electrodo de referencia | pHOx Plus C, Plus L</t>
  </si>
  <si>
    <t>Sensor Lactato pHOx Plus L</t>
  </si>
  <si>
    <t>Membrana PO2 x 6u | pHOx Oximetría, Plus C, Plus L</t>
  </si>
  <si>
    <t>Membrana PCO2 x 3u | pHOx  Oximetría, Plus C, Plus L</t>
  </si>
  <si>
    <t>Membrana Glu x 3u pHOx Plus C</t>
  </si>
  <si>
    <t>Membrana Glu x 3u pHOx Plus L</t>
  </si>
  <si>
    <t>Membrana Lactato x 3u | pHOx Plus L</t>
  </si>
  <si>
    <t>Papel térmico para impresión x 5 rollos | pHOx</t>
  </si>
  <si>
    <t>Solución acondicionadora de Na+/pH</t>
  </si>
  <si>
    <r>
      <rPr>
        <sz val="11"/>
        <color rgb="FF000000"/>
        <rFont val="Calibri"/>
        <family val="2"/>
      </rPr>
      <t>Sol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ci</t>
    </r>
    <r>
      <rPr>
        <sz val="11"/>
        <color rgb="FF000000"/>
        <rFont val="Calibri"/>
        <family val="2"/>
      </rPr>
      <t>ó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ac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ici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a</t>
    </r>
    <r>
      <rPr>
        <sz val="11"/>
        <color rgb="FF000000"/>
        <rFont val="Calibri"/>
        <family val="2"/>
      </rPr>
      <t>d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ra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para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res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Gl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c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sa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y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L</t>
    </r>
    <r>
      <rPr>
        <sz val="11"/>
        <color rgb="FF000000"/>
        <rFont val="Calibri"/>
        <family val="2"/>
      </rPr>
      <t>actato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 xml:space="preserve">|
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>Ox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l</t>
    </r>
    <r>
      <rPr>
        <sz val="11"/>
        <color rgb="FF000000"/>
        <rFont val="Calibri"/>
        <family val="2"/>
      </rPr>
      <t>u</t>
    </r>
    <r>
      <rPr>
        <sz val="11"/>
        <color rgb="FF000000"/>
        <rFont val="Calibri"/>
        <family val="2"/>
      </rPr>
      <t>s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L</t>
    </r>
  </si>
  <si>
    <t>Tubuladuras W/R | pHOx Plus C, Plus L</t>
  </si>
  <si>
    <r>
      <rPr>
        <sz val="11"/>
        <color rgb="FF000000"/>
        <rFont val="Calibri"/>
        <family val="2"/>
      </rPr>
      <t>P</t>
    </r>
    <r>
      <rPr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>OX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O</t>
    </r>
    <r>
      <rPr>
        <sz val="11"/>
        <color rgb="FF000000"/>
        <rFont val="Calibri"/>
        <family val="2"/>
      </rPr>
      <t>X</t>
    </r>
    <r>
      <rPr>
        <sz val="11"/>
        <color rgb="FF000000"/>
        <rFont val="Calibri"/>
        <family val="2"/>
      </rPr>
      <t>IME</t>
    </r>
    <r>
      <rPr>
        <sz val="11"/>
        <color rgb="FF000000"/>
        <rFont val="Calibri"/>
        <family val="2"/>
      </rPr>
      <t>T</t>
    </r>
    <r>
      <rPr>
        <sz val="11"/>
        <color rgb="FF000000"/>
        <rFont val="Calibri"/>
        <family val="2"/>
      </rPr>
      <t>RÍA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(SOLO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C</t>
    </r>
    <r>
      <rPr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>S)</t>
    </r>
  </si>
  <si>
    <t>Calibrador A pHOx  Oximetría</t>
  </si>
  <si>
    <t>Control de calidad externo 1-2-3  | pHOx</t>
  </si>
  <si>
    <t>Sensor detector de aire | pHOx Oximetría</t>
  </si>
  <si>
    <t>Electrodo de referencia | pHOx Oximetría</t>
  </si>
  <si>
    <t>PHOX PLUS L</t>
  </si>
  <si>
    <t>CODIGO FABRICA</t>
  </si>
  <si>
    <t>DESCRIPCION</t>
  </si>
  <si>
    <t>PRECIO
UNITARIO 2023 [Bs.]</t>
  </si>
  <si>
    <t>Tarjeta de sensores Prime Plus estándar con COOx-100 muestras</t>
  </si>
  <si>
    <t>PLATAFORMA</t>
  </si>
  <si>
    <t>PRECIO UNITARIO GESTION 2024</t>
  </si>
  <si>
    <t>LISTA DE PRECIOS NOVA BIOMEDICAL GESTIÓN 2024</t>
  </si>
  <si>
    <t>desproteinisante</t>
  </si>
  <si>
    <t>tubuladura interna ARNESPRIME</t>
  </si>
  <si>
    <t>TUBULADURA ROTATORIA</t>
  </si>
  <si>
    <t>PRECIO  GESTION 2024 2% 09/02/2024</t>
  </si>
  <si>
    <t>Lac-Test Strips</t>
  </si>
  <si>
    <t>REPL ASSY SAMPLER BELT DRIVE PRIME</t>
  </si>
  <si>
    <t>ASSY W&amp;R PUMP TUBING PHOX +</t>
  </si>
  <si>
    <t>ASSY TUBING MANIFOLD REPL</t>
  </si>
  <si>
    <t>ASSY SENSOR MODULE PHOX PLUS L REPL</t>
  </si>
  <si>
    <t>PVP Bs.</t>
  </si>
  <si>
    <t>PRECIO  GESTION 2024 10% 08-2024</t>
  </si>
  <si>
    <t>PRECIO  GESTION 2024 5% 09-2024</t>
  </si>
  <si>
    <t>Fuente de poder Prime</t>
  </si>
  <si>
    <t>Tablero electrónico principal</t>
  </si>
  <si>
    <t>Correa de transmisión Assy Sampler Prime</t>
  </si>
  <si>
    <t>Fuente de alimentación MEMB1060 24 V (reemplazo) Prime</t>
  </si>
  <si>
    <t>Módulo sensor Prime</t>
  </si>
  <si>
    <t>Reemplazo de carcasa Nest Assy Prime 4, 5</t>
  </si>
  <si>
    <t>Prime Tubing Harness ABG/CCS</t>
  </si>
  <si>
    <t>PVP ABRIL 2025</t>
  </si>
  <si>
    <t>PVP MAYO 2025</t>
  </si>
  <si>
    <t>PVP JUNIO 2025</t>
  </si>
  <si>
    <t>PVP DESC. 10%</t>
  </si>
  <si>
    <t>PVP ENERO 2026</t>
  </si>
  <si>
    <t>LISTA DE PRECIOS NOVA BIOMEDICAL GESTIÓN 2026</t>
  </si>
  <si>
    <t>PRESENTACIÓN</t>
  </si>
  <si>
    <t>EXW 2026</t>
  </si>
  <si>
    <t>PVP BS. ENE2026</t>
  </si>
  <si>
    <t>COSTO/DET.</t>
  </si>
  <si>
    <t>KIT MTR CONN SSTRIP 2.0 GLU/KET</t>
  </si>
  <si>
    <t>KIT DOCK GEN2 SSTRIP</t>
  </si>
  <si>
    <t>KIT CORDSET EURO DOCKING STATION</t>
  </si>
  <si>
    <t>ASSY TUBING HARNESS PUMP PRIME</t>
  </si>
  <si>
    <t>ASSY TUBING HARNESS MAIN PRIME</t>
  </si>
  <si>
    <t>ASSY TUBING HARNESS PRIME ES</t>
  </si>
  <si>
    <t>Código (*)</t>
  </si>
  <si>
    <t>Nombre genérico (*)</t>
  </si>
  <si>
    <t>Modelo</t>
  </si>
  <si>
    <t>Descripción del producto</t>
  </si>
  <si>
    <t>Ficha técnica</t>
  </si>
  <si>
    <t>Marca (*)</t>
  </si>
  <si>
    <t>Medida (*)</t>
  </si>
  <si>
    <t>Fisico o servicio (*)</t>
  </si>
  <si>
    <t>Proveedor Categoría</t>
  </si>
  <si>
    <t>Unidad de negocio (*)</t>
  </si>
  <si>
    <t>Subcategoría</t>
  </si>
  <si>
    <t>Precio (*)</t>
  </si>
  <si>
    <t>Margen de ganancia (%)</t>
  </si>
  <si>
    <t>1: con registro sanitario; 0: Sin registro</t>
  </si>
  <si>
    <t>Temperatura</t>
  </si>
  <si>
    <t>País de procedencia</t>
  </si>
  <si>
    <t>Nova Biomedical</t>
  </si>
  <si>
    <t>Nova Biomedical equipos</t>
  </si>
  <si>
    <t>Fisico</t>
  </si>
  <si>
    <t>Core business</t>
  </si>
  <si>
    <t>Numeración</t>
  </si>
  <si>
    <t>Analizador de gases en sangre arterial Prime CCS Comp pH,
PCO2, PO2, Hct, Na, K, Cl, iCa, Glu, Lac</t>
  </si>
  <si>
    <t>Analizador de Electrolitos Prime ES Comp 6 pruebas con bandeja
Na, K, Cl, iCa, pH, iMg</t>
  </si>
  <si>
    <t>Analizador de gases en sangre arterial</t>
  </si>
  <si>
    <t>Prime CCS Comp pH, PCO2, PO2, Hct, Na, K, Cl, iCa, Glu, Lac</t>
  </si>
  <si>
    <t>Analizador de gases en sangre arterial Prime CCS Comp pH, PCO2, PO2, Hct, Na, K, Cl, iCa, Glu, Lac</t>
  </si>
  <si>
    <t>Tarjeta de sensores</t>
  </si>
  <si>
    <t>Prime CCS Comp estándar -200 muestras</t>
  </si>
  <si>
    <t>Tarjeta de sensores Prime CCS Comp estándar -200 muestras</t>
  </si>
  <si>
    <t>Prime CCS Comp estándar -100 muestras</t>
  </si>
  <si>
    <t>Tarjeta de sensores Prime CCS Comp estándar -100 muestras</t>
  </si>
  <si>
    <t>Cartucho calibrador</t>
  </si>
  <si>
    <t>Prime CCS Comp-100 muestras</t>
  </si>
  <si>
    <t>Prime CCS Comp-200 muestras</t>
  </si>
  <si>
    <t>Prime CCS Comp-300 muestras</t>
  </si>
  <si>
    <t>Prime CCS Comp-400 muestras</t>
  </si>
  <si>
    <t>Prime CCS Comp-500 muestras</t>
  </si>
  <si>
    <t>Control de calidad</t>
  </si>
  <si>
    <t>QC externo CCS x30 ampollas</t>
  </si>
  <si>
    <t>QC interno CCS x100 ciclos</t>
  </si>
  <si>
    <t>Harnés de tubuladura interna</t>
  </si>
  <si>
    <t>Prime</t>
  </si>
  <si>
    <t>Cartucho/Sensor de referencia</t>
  </si>
  <si>
    <t>Atrapa coágulo Jeringa</t>
  </si>
  <si>
    <t>(200/pk)</t>
  </si>
  <si>
    <t>Analizador de Electrolitos</t>
  </si>
  <si>
    <t>Prime ES Comp 6 pruebas con bandeja Na, K, Cl, iCa, pH, iMg</t>
  </si>
  <si>
    <t>Analizador de Electrolitos Prime ES Comp 6 pruebas con bandeja Na, K, Cl, iCa, pH, iMg</t>
  </si>
  <si>
    <t>Prime ES Comp 6 pruebas sin bandeja Na, K, Cl, iCa, pH, iMg</t>
  </si>
  <si>
    <t>Analizador de Electrolitos Prime ES Comp 6 pruebas sin bandeja Na, K, Cl, iCa, pH, iMg</t>
  </si>
  <si>
    <t>Prime ES Comp estándar -400 muestras</t>
  </si>
  <si>
    <t>Tarjeta de sensores Prime ES Comp estándar -400 muestras</t>
  </si>
  <si>
    <t>Prime ES Comp-100 muestras</t>
  </si>
  <si>
    <t>Prime ES Comp-200 muestras</t>
  </si>
  <si>
    <t>Prime ES Comp-300 muestras</t>
  </si>
  <si>
    <t>Prime ES Comp-400 muestras</t>
  </si>
  <si>
    <t>Prime ES Comp-500 muestras</t>
  </si>
  <si>
    <t>Ampuled QC Control ES x 30 ampollas</t>
  </si>
  <si>
    <t>Diluyente</t>
  </si>
  <si>
    <t>de orina Prime ES (120 ml)</t>
  </si>
  <si>
    <t>Analizador</t>
  </si>
  <si>
    <t>de gases en sangre Stat Profile Prime Plus (pH, PCO2,</t>
  </si>
  <si>
    <t>Analizador de gases en sangre Stat Profile Prime Plus (pH, PCO2, TCO2, PO2, Hct, Na, K, Cl, Ca, Mg, Glu, Lac, BUN, Creatinina, HHb, O2Hb, MetHb, COHb, SO2%, O2Ct, O2Cap, tBil, HbF, tHb, sHb, BarP)</t>
  </si>
  <si>
    <t>Prime Plus estándar sin COOx-200 muestras</t>
  </si>
  <si>
    <t>Tarjeta de sensores Prime Plus estándar sin COOx-200 muestras</t>
  </si>
  <si>
    <t>Prime Plus estándar sin COOx-100 muestras</t>
  </si>
  <si>
    <t>Tarjeta de sensores Prime Plus estándar sin COOx-100 muestras</t>
  </si>
  <si>
    <t>Prime Plus estándar con COOx-200 muestras</t>
  </si>
  <si>
    <t>Tarjeta de sensores Prime Plus estándar con COOx-200 muestras</t>
  </si>
  <si>
    <t>Prime Plus estándar con COOx-100 muestras</t>
  </si>
  <si>
    <t>Prime Plus BUN/Creat x 200 det/10 días a bordo</t>
  </si>
  <si>
    <t>Tarjeta de sensores Prime Plus BUN/Creat x 200 det/10 días a bordo</t>
  </si>
  <si>
    <t>Sensor</t>
  </si>
  <si>
    <t>blanco Prime Plus BUN/Creat</t>
  </si>
  <si>
    <t>Prime Plus-100 muestras sin BUN/Creat</t>
  </si>
  <si>
    <t>Cartucho calibrador Prime Plus-100 muestras sin BUN/Creat</t>
  </si>
  <si>
    <t>Prime Plus-200 muestras sin BUN/Creat</t>
  </si>
  <si>
    <t>Cartucho calibrador Prime Plus-200 muestras sin BUN/Creat</t>
  </si>
  <si>
    <t>Prime Plus-300 muestras sin BUN/Creat</t>
  </si>
  <si>
    <t>Cartucho calibrador Prime Plus-300 muestras sin BUN/Creat</t>
  </si>
  <si>
    <t>Prime Plus-400 muestras sin BUN/Creat</t>
  </si>
  <si>
    <t>Cartucho calibrador Prime Plus-400 muestras sin BUN/Creat</t>
  </si>
  <si>
    <t>Prime Plus-500 muestras sin BUN/Creat</t>
  </si>
  <si>
    <t>Cartucho calibrador Prime Plus-500 muestras sin BUN/Creat</t>
  </si>
  <si>
    <t>QC interno sin BUN/Creat x100 ciclos</t>
  </si>
  <si>
    <t>Prime Plus-100 muestras con BUN/Creat</t>
  </si>
  <si>
    <t>Cartucho calibrador Prime Plus-100 muestras con BUN/Creat</t>
  </si>
  <si>
    <t>Prime Plus-200 muestras con BUN/Creat</t>
  </si>
  <si>
    <t>Cartucho calibrador Prime Plus-200 muestras con BUN/Creat</t>
  </si>
  <si>
    <t>Prime Plus-300 muestras con BUN/Creat</t>
  </si>
  <si>
    <t>Cartucho calibrador Prime Plus-300 muestras con BUN/Creat</t>
  </si>
  <si>
    <t>Prime Plus-400 muestras con BUN/Creat</t>
  </si>
  <si>
    <t>Cartucho calibrador Prime Plus-400 muestras con BUN/Creat</t>
  </si>
  <si>
    <t>Prime Plus-500 muestras con BUN/Creat</t>
  </si>
  <si>
    <t>Cartucho calibrador Prime Plus-500 muestras con BUN/Creat</t>
  </si>
  <si>
    <t>externo Prime Plus 2 niveles BUN/Creat x 10 c/u</t>
  </si>
  <si>
    <t>Control de calidad externo Prime Plus 2 niveles BUN/Creat x 10 c/u</t>
  </si>
  <si>
    <t>QC interno con BUN/Creat x100 ciclos</t>
  </si>
  <si>
    <t>Cartucho</t>
  </si>
  <si>
    <t>de Referencia/tubuladura Prime Plus</t>
  </si>
  <si>
    <t>Papel</t>
  </si>
  <si>
    <t>para impresora x 5 rollos</t>
  </si>
  <si>
    <t>externo Prime Plus 3 niveles x 10 c/u</t>
  </si>
  <si>
    <t>Atrapa</t>
  </si>
  <si>
    <t>coágulos para jeringa x 200</t>
  </si>
  <si>
    <t>coágulos para capilar x 200</t>
  </si>
  <si>
    <t>Aguja</t>
  </si>
  <si>
    <t>y detector de aire</t>
  </si>
  <si>
    <t>Puerto</t>
  </si>
  <si>
    <t>de seguridad Prime Plus</t>
  </si>
  <si>
    <t>Tubería</t>
  </si>
  <si>
    <t>interna Línea S Prime Plus</t>
  </si>
  <si>
    <t>Set</t>
  </si>
  <si>
    <t>mantenimiento Flush</t>
  </si>
  <si>
    <t>mantenimiento calibrador</t>
  </si>
  <si>
    <t>de gases en sangre, electrolitos, Glu y Lac pHOx PLus</t>
  </si>
  <si>
    <t>Analizador de gases en sangre, electrolitos, Glu y Lac pHOx PLus</t>
  </si>
  <si>
    <t>Calibrador</t>
  </si>
  <si>
    <t>B  pHOx Plus L</t>
  </si>
  <si>
    <t>Calibradores</t>
  </si>
  <si>
    <t>SO2 1-2 | pHOx Plus L</t>
  </si>
  <si>
    <t>externo 1-2-3  | pHOx Plus L</t>
  </si>
  <si>
    <t>SO2 | pHOx Oximetría, Plus C, Plus L</t>
  </si>
  <si>
    <t>PO2 |pHOx Oximetría, Plus C, Plus L</t>
  </si>
  <si>
    <t>pH | pHOx Oximetría, Plus C, Plus L</t>
  </si>
  <si>
    <t>PCO2 |  pHOx Oximetría, Plus C, Plus L</t>
  </si>
  <si>
    <t>Glu | pHOx Plus C, Plus L</t>
  </si>
  <si>
    <t>Na+ | pHOx Plus C, Plus L</t>
  </si>
  <si>
    <t>K+ | pHOx Plus C, Plus L</t>
  </si>
  <si>
    <t>Cl- | pHOx Plus C, Plus L</t>
  </si>
  <si>
    <t>Ca++ | pHOx Plus C, Plus L</t>
  </si>
  <si>
    <t>Sensor detector de aire</t>
  </si>
  <si>
    <t>| pHOx plus C, Plus L</t>
  </si>
  <si>
    <t>Electrodo de referencia</t>
  </si>
  <si>
    <t>| pHOx Plus C, Plus L</t>
  </si>
  <si>
    <t>Lactato pHOx Plus L</t>
  </si>
  <si>
    <t>Membrana</t>
  </si>
  <si>
    <t>PO2 x 6u | pHOx Oximetría, Plus C, Plus L</t>
  </si>
  <si>
    <t>PCO2 x 3u | pHOx  Oximetría, Plus C, Plus L</t>
  </si>
  <si>
    <t>Glu x 3u pHOx Plus C</t>
  </si>
  <si>
    <t>Glu x 3u pHOx Plus L</t>
  </si>
  <si>
    <t>Lactato x 3u | pHOx Plus L</t>
  </si>
  <si>
    <t>térmico para impresión x 5 rollos | pHOx</t>
  </si>
  <si>
    <t>Solución</t>
  </si>
  <si>
    <t>acondicionadora de Na+/pH</t>
  </si>
  <si>
    <t>acondicionadora  para sensores Glucosa y Lactato pHOx Plus L</t>
  </si>
  <si>
    <t>Solución acondicionadora  para sensores Glucosa y Lactato pHOx Plus L</t>
  </si>
  <si>
    <t>Tubuladuras</t>
  </si>
  <si>
    <t>W/R | pHOx Plus C, Plus L</t>
  </si>
  <si>
    <t>A pHOx  Oximetría</t>
  </si>
  <si>
    <t>externo 1-2-3  | pHOx</t>
  </si>
  <si>
    <t>| pHOx Oximetría</t>
  </si>
  <si>
    <t>tubuladura</t>
  </si>
  <si>
    <t>interna ARNESPRIME</t>
  </si>
  <si>
    <t>TUBULADURA</t>
  </si>
  <si>
    <t>ROTATORIA</t>
  </si>
  <si>
    <t>Lac-Test</t>
  </si>
  <si>
    <t>Strips</t>
  </si>
  <si>
    <t>REPL</t>
  </si>
  <si>
    <t>ASSY SAMPLER BELT DRIVE PRIME</t>
  </si>
  <si>
    <t>ASSY</t>
  </si>
  <si>
    <t>W&amp;R PUMP TUBING PHOX +</t>
  </si>
  <si>
    <t>TUBING MANIFOLD REPL</t>
  </si>
  <si>
    <t>SENSOR MODULE PHOX PLUS L REPL</t>
  </si>
  <si>
    <t>Fuente</t>
  </si>
  <si>
    <t>de poder Prime</t>
  </si>
  <si>
    <t>Tablero</t>
  </si>
  <si>
    <t>electrónico principal</t>
  </si>
  <si>
    <t>Correa</t>
  </si>
  <si>
    <t>de transmisión Assy Sampler Prime</t>
  </si>
  <si>
    <t>de alimentación MEMB1060 24 V (reemplazo) Prime</t>
  </si>
  <si>
    <t>Módulo</t>
  </si>
  <si>
    <t>sensor Prime</t>
  </si>
  <si>
    <t>Reemplazo</t>
  </si>
  <si>
    <t>de carcasa Nest Assy Prime 4, 5</t>
  </si>
  <si>
    <t>Tubing Harness ABG/CCS</t>
  </si>
  <si>
    <t>TUBING HARNESS PUMP PRIME</t>
  </si>
  <si>
    <t>TUBING HARNESS MAIN PRIME</t>
  </si>
  <si>
    <t>TUBING HARNESS PRIME ES</t>
  </si>
  <si>
    <t>China</t>
  </si>
  <si>
    <t>200 muestras</t>
  </si>
  <si>
    <t>100 muestras</t>
  </si>
  <si>
    <t>300 muestras</t>
  </si>
  <si>
    <t>400 muestras</t>
  </si>
  <si>
    <t>500 muestras</t>
  </si>
  <si>
    <t>x30 ampollas</t>
  </si>
  <si>
    <t>x100 ciclos</t>
  </si>
  <si>
    <t>6 pruebas</t>
  </si>
  <si>
    <t>x 30 ampollas</t>
  </si>
  <si>
    <t>x 6u</t>
  </si>
  <si>
    <t>x 3u</t>
  </si>
  <si>
    <t>Unidad</t>
  </si>
  <si>
    <t>ml</t>
  </si>
  <si>
    <t>100 ciclos</t>
  </si>
  <si>
    <t>5 rollos</t>
  </si>
  <si>
    <t>Muestras</t>
  </si>
  <si>
    <t>Ampollas</t>
  </si>
  <si>
    <t>Pruebas</t>
  </si>
  <si>
    <t>Ciclos</t>
  </si>
  <si>
    <t>Rollos</t>
  </si>
  <si>
    <t>KIT METER XPRESS LAC MMOL EJEC</t>
  </si>
  <si>
    <t>KIT MTR XP2 LAC/HB/HC MG/DL G/DL %</t>
  </si>
  <si>
    <t>TEST STRIPS 50CT LACTATE STATSTRIP</t>
  </si>
  <si>
    <t>CONTROL LEVEL 1 LACTATE STAT STRIP</t>
  </si>
  <si>
    <t>CONTROL LEVEL 2 LACTATE STAT STRIP</t>
  </si>
  <si>
    <t>KIT MTR XPRESS2 GLU MG/DL</t>
  </si>
  <si>
    <t>KIT METER STATSTRIP GLU/KET XPRESS-I MG/</t>
  </si>
  <si>
    <t>TEST STRIPS GLU SSTRIP 1800 CT PACKAGED</t>
  </si>
  <si>
    <t>CONTROL LEVEL 1 GLU STAT STRIP</t>
  </si>
  <si>
    <t>CONTROL LEVEL 2 GLU STAT STRIP</t>
  </si>
  <si>
    <t>CONTROL LEVEL 3 GLU STAT STRIP</t>
  </si>
  <si>
    <t>TEST STRIP SSTRIP HB/HCT 50CT</t>
  </si>
  <si>
    <t>CONTROL LEVEL 1 HB/HCT STATSTRIP</t>
  </si>
  <si>
    <t>CONTROL LEVEL 2 HB/HCT STATSTRIP</t>
  </si>
  <si>
    <t>TEST STRIP 50CT KET SSTRIP DUAL PACK</t>
  </si>
  <si>
    <t>CONTROL LEV1 GLU KET SSTRIP</t>
  </si>
  <si>
    <t>CONTROL LEV2 GLU KET SSTRIP</t>
  </si>
  <si>
    <t>CONTROL LEV3 GLU KET SSTRIP</t>
  </si>
  <si>
    <t>XPRESS LAC MMOL EJEC</t>
  </si>
  <si>
    <t>XP2 LAC/HB/HC MG/DL G/DL %</t>
  </si>
  <si>
    <t>50CT LACTATE STATSTRIP</t>
  </si>
  <si>
    <t>1 LACTATE STAT STRIP</t>
  </si>
  <si>
    <t>2 LACTATE STAT STRIP</t>
  </si>
  <si>
    <t>XPRESS2 GLU MG/DL</t>
  </si>
  <si>
    <t>STATSTRIP GLU/KET XPRESS-I MG/</t>
  </si>
  <si>
    <t>CONN SSTRIP 2.0 GLU/KET</t>
  </si>
  <si>
    <t>GEN2 SSTRIP</t>
  </si>
  <si>
    <t>EURO DOCKING STATION</t>
  </si>
  <si>
    <t>GLU SSTRIP 1800 CT PACKAGED</t>
  </si>
  <si>
    <t>1 GLU STAT STRIP</t>
  </si>
  <si>
    <t>2 GLU STAT STRIP</t>
  </si>
  <si>
    <t>3 GLU STAT STRIP</t>
  </si>
  <si>
    <t xml:space="preserve"> SSTRIP HB/HCT 50CT</t>
  </si>
  <si>
    <t>1 HB/HCT STATSTRIP</t>
  </si>
  <si>
    <t>2 HB/HCT STATSTRIP</t>
  </si>
  <si>
    <t>50CT KET SSTRIP DUAL PACK</t>
  </si>
  <si>
    <t>1 GLU KET SSTRIP</t>
  </si>
  <si>
    <t>2 GLU KET SSTRIP</t>
  </si>
  <si>
    <t>3 GLU KET SSTRIP</t>
  </si>
  <si>
    <t>Tubing Harness Pump Prime</t>
  </si>
  <si>
    <t>Tubing Harness Main Prime</t>
  </si>
  <si>
    <t>Tubing Harness Prime Es</t>
  </si>
  <si>
    <t xml:space="preserve">Kit Meter </t>
  </si>
  <si>
    <t xml:space="preserve">Kit Mtr </t>
  </si>
  <si>
    <t xml:space="preserve">Test Strips </t>
  </si>
  <si>
    <t xml:space="preserve">Control Level </t>
  </si>
  <si>
    <t xml:space="preserve">Kit Dock </t>
  </si>
  <si>
    <t xml:space="preserve">Kit Cordset </t>
  </si>
  <si>
    <t>Test Strip</t>
  </si>
  <si>
    <t xml:space="preserve">Test Strip </t>
  </si>
  <si>
    <t>Control Lev</t>
  </si>
  <si>
    <t>Paquete 50 unidades</t>
  </si>
  <si>
    <t>Kit</t>
  </si>
  <si>
    <t>Tubuladura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</si>
</sst>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Bs&quot;#,##0.00;[Red]\-&quot;Bs&quot;#,##0.00"/>
    <numFmt numFmtId="43" formatCode="_-* #,##0.00_-;\-* #,##0.00_-;_-* &quot;-&quot;??_-;_-@_-"/>
    <numFmt numFmtId="164" formatCode="&quot;Bs&quot;#,##0.00"/>
    <numFmt numFmtId="165" formatCode="_-* #,##0_-;\-* #,##0_-;_-* &quot;-&quot;??_-;_-@_-"/>
    <numFmt numFmtId="166" formatCode="_([$USD]\ * #,##0.00_);_([$USD]\ * \(#,##0.00\);_([$USD]\ * &quot;-&quot;??_);_(@_)"/>
  </numFmts>
  <fonts count="12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rgb="FF000000"/>
      <name val="Calibri"/>
      <family val="2"/>
      <charset val="204"/>
    </font>
    <font>
      <sz val="8"/>
      <name val="Calibri"/>
      <family val="2"/>
      <charset val="204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33333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2"/>
  </cellStyleXfs>
  <cellXfs count="144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1" fontId="2" fillId="0" borderId="7" xfId="0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1" fontId="2" fillId="0" borderId="5" xfId="0" applyNumberFormat="1" applyFont="1" applyBorder="1" applyAlignment="1">
      <alignment horizontal="left" vertical="top"/>
    </xf>
    <xf numFmtId="1" fontId="2" fillId="0" borderId="16" xfId="0" applyNumberFormat="1" applyFont="1" applyBorder="1" applyAlignment="1">
      <alignment horizontal="left" vertical="top"/>
    </xf>
    <xf numFmtId="1" fontId="2" fillId="0" borderId="17" xfId="0" applyNumberFormat="1" applyFont="1" applyBorder="1" applyAlignment="1">
      <alignment horizontal="left" vertical="top"/>
    </xf>
    <xf numFmtId="1" fontId="2" fillId="0" borderId="21" xfId="0" applyNumberFormat="1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1" fillId="2" borderId="10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top" wrapText="1"/>
    </xf>
    <xf numFmtId="8" fontId="2" fillId="0" borderId="23" xfId="0" applyNumberFormat="1" applyFont="1" applyBorder="1" applyAlignment="1">
      <alignment vertical="top" wrapText="1"/>
    </xf>
    <xf numFmtId="8" fontId="2" fillId="0" borderId="24" xfId="0" applyNumberFormat="1" applyFont="1" applyBorder="1" applyAlignment="1">
      <alignment vertical="top" wrapText="1"/>
    </xf>
    <xf numFmtId="8" fontId="2" fillId="0" borderId="24" xfId="0" applyNumberFormat="1" applyFont="1" applyBorder="1" applyAlignment="1">
      <alignment vertical="top"/>
    </xf>
    <xf numFmtId="8" fontId="2" fillId="0" borderId="25" xfId="0" applyNumberFormat="1" applyFont="1" applyBorder="1" applyAlignment="1">
      <alignment vertical="top"/>
    </xf>
    <xf numFmtId="8" fontId="2" fillId="0" borderId="26" xfId="0" applyNumberFormat="1" applyFont="1" applyBorder="1" applyAlignment="1">
      <alignment vertical="top" wrapText="1"/>
    </xf>
    <xf numFmtId="8" fontId="2" fillId="0" borderId="23" xfId="0" applyNumberFormat="1" applyFont="1" applyBorder="1" applyAlignment="1">
      <alignment horizontal="right" vertical="center" wrapText="1"/>
    </xf>
    <xf numFmtId="8" fontId="2" fillId="0" borderId="27" xfId="0" applyNumberFormat="1" applyFont="1" applyBorder="1" applyAlignment="1">
      <alignment vertical="top" wrapText="1"/>
    </xf>
    <xf numFmtId="164" fontId="2" fillId="0" borderId="28" xfId="0" applyNumberFormat="1" applyFont="1" applyBorder="1" applyAlignment="1">
      <alignment vertical="top" wrapText="1"/>
    </xf>
    <xf numFmtId="164" fontId="2" fillId="0" borderId="29" xfId="0" applyNumberFormat="1" applyFont="1" applyBorder="1" applyAlignment="1">
      <alignment vertical="top" wrapText="1"/>
    </xf>
    <xf numFmtId="164" fontId="2" fillId="0" borderId="29" xfId="0" applyNumberFormat="1" applyFont="1" applyBorder="1" applyAlignment="1">
      <alignment vertical="top"/>
    </xf>
    <xf numFmtId="164" fontId="2" fillId="0" borderId="30" xfId="0" applyNumberFormat="1" applyFont="1" applyBorder="1" applyAlignment="1">
      <alignment vertical="top"/>
    </xf>
    <xf numFmtId="8" fontId="2" fillId="0" borderId="31" xfId="0" applyNumberFormat="1" applyFont="1" applyBorder="1" applyAlignment="1">
      <alignment horizontal="right" vertical="top"/>
    </xf>
    <xf numFmtId="8" fontId="2" fillId="0" borderId="29" xfId="0" applyNumberFormat="1" applyFont="1" applyBorder="1" applyAlignment="1">
      <alignment horizontal="right" vertical="top"/>
    </xf>
    <xf numFmtId="8" fontId="2" fillId="0" borderId="29" xfId="0" applyNumberFormat="1" applyFont="1" applyBorder="1" applyAlignment="1">
      <alignment horizontal="right" vertical="top" wrapText="1"/>
    </xf>
    <xf numFmtId="8" fontId="2" fillId="0" borderId="30" xfId="0" applyNumberFormat="1" applyFont="1" applyBorder="1" applyAlignment="1">
      <alignment horizontal="right" vertical="top"/>
    </xf>
    <xf numFmtId="43" fontId="1" fillId="2" borderId="6" xfId="1" applyFont="1" applyFill="1" applyBorder="1" applyAlignment="1">
      <alignment horizontal="center" vertical="center" wrapText="1"/>
    </xf>
    <xf numFmtId="165" fontId="0" fillId="0" borderId="6" xfId="1" applyNumberFormat="1" applyFont="1" applyBorder="1" applyAlignment="1">
      <alignment vertical="center"/>
    </xf>
    <xf numFmtId="1" fontId="2" fillId="0" borderId="32" xfId="0" applyNumberFormat="1" applyFont="1" applyBorder="1" applyAlignment="1">
      <alignment horizontal="left" vertical="top"/>
    </xf>
    <xf numFmtId="0" fontId="2" fillId="0" borderId="33" xfId="0" applyFont="1" applyBorder="1" applyAlignment="1">
      <alignment horizontal="left" vertical="top"/>
    </xf>
    <xf numFmtId="8" fontId="2" fillId="0" borderId="34" xfId="0" applyNumberFormat="1" applyFont="1" applyBorder="1" applyAlignment="1">
      <alignment horizontal="right" vertical="top"/>
    </xf>
    <xf numFmtId="165" fontId="0" fillId="0" borderId="33" xfId="1" applyNumberFormat="1" applyFont="1" applyBorder="1" applyAlignment="1">
      <alignment vertical="center"/>
    </xf>
    <xf numFmtId="0" fontId="2" fillId="0" borderId="6" xfId="0" applyFont="1" applyBorder="1" applyAlignment="1">
      <alignment vertical="top"/>
    </xf>
    <xf numFmtId="165" fontId="0" fillId="0" borderId="6" xfId="1" applyNumberFormat="1" applyFont="1" applyBorder="1"/>
    <xf numFmtId="0" fontId="0" fillId="0" borderId="6" xfId="0" applyBorder="1"/>
    <xf numFmtId="1" fontId="2" fillId="0" borderId="6" xfId="0" applyNumberFormat="1" applyFont="1" applyBorder="1" applyAlignment="1">
      <alignment horizontal="left" vertical="top"/>
    </xf>
    <xf numFmtId="0" fontId="2" fillId="7" borderId="35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2" fillId="7" borderId="36" xfId="0" applyFont="1" applyFill="1" applyBorder="1" applyAlignment="1">
      <alignment vertical="center" wrapText="1"/>
    </xf>
    <xf numFmtId="0" fontId="2" fillId="6" borderId="18" xfId="0" applyFont="1" applyFill="1" applyBorder="1" applyAlignment="1">
      <alignment vertical="center"/>
    </xf>
    <xf numFmtId="0" fontId="2" fillId="6" borderId="19" xfId="0" applyFont="1" applyFill="1" applyBorder="1" applyAlignment="1">
      <alignment vertical="center"/>
    </xf>
    <xf numFmtId="0" fontId="2" fillId="6" borderId="20" xfId="0" applyFont="1" applyFill="1" applyBorder="1" applyAlignment="1">
      <alignment vertical="center"/>
    </xf>
    <xf numFmtId="0" fontId="0" fillId="5" borderId="18" xfId="0" applyFill="1" applyBorder="1" applyAlignment="1">
      <alignment vertical="center"/>
    </xf>
    <xf numFmtId="0" fontId="0" fillId="5" borderId="19" xfId="0" applyFill="1" applyBorder="1" applyAlignment="1">
      <alignment vertical="center"/>
    </xf>
    <xf numFmtId="0" fontId="0" fillId="5" borderId="20" xfId="0" applyFill="1" applyBorder="1" applyAlignment="1">
      <alignment vertical="center"/>
    </xf>
    <xf numFmtId="0" fontId="2" fillId="4" borderId="18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vertical="center" wrapText="1"/>
    </xf>
    <xf numFmtId="0" fontId="2" fillId="4" borderId="20" xfId="0" applyFont="1" applyFill="1" applyBorder="1" applyAlignment="1">
      <alignment vertical="center" wrapText="1"/>
    </xf>
    <xf numFmtId="0" fontId="3" fillId="2" borderId="37" xfId="0" applyFont="1" applyFill="1" applyBorder="1" applyAlignment="1">
      <alignment vertical="top"/>
    </xf>
    <xf numFmtId="0" fontId="2" fillId="3" borderId="18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3" fontId="0" fillId="0" borderId="6" xfId="0" applyNumberFormat="1" applyBorder="1" applyAlignment="1">
      <alignment vertical="center"/>
    </xf>
    <xf numFmtId="1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165" fontId="0" fillId="0" borderId="2" xfId="1" applyNumberFormat="1" applyFont="1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6" xfId="0" applyBorder="1" applyAlignment="1">
      <alignment horizontal="center"/>
    </xf>
    <xf numFmtId="165" fontId="0" fillId="0" borderId="6" xfId="0" applyNumberFormat="1" applyBorder="1"/>
    <xf numFmtId="3" fontId="0" fillId="0" borderId="6" xfId="0" applyNumberFormat="1" applyBorder="1"/>
    <xf numFmtId="3" fontId="0" fillId="0" borderId="0" xfId="0" applyNumberFormat="1"/>
    <xf numFmtId="0" fontId="2" fillId="0" borderId="2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29" xfId="0" applyFont="1" applyBorder="1" applyAlignment="1">
      <alignment vertical="top" wrapText="1"/>
    </xf>
    <xf numFmtId="0" fontId="2" fillId="0" borderId="29" xfId="0" applyFont="1" applyBorder="1" applyAlignment="1">
      <alignment horizontal="left" vertical="top"/>
    </xf>
    <xf numFmtId="0" fontId="2" fillId="0" borderId="29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/>
    </xf>
    <xf numFmtId="0" fontId="2" fillId="0" borderId="31" xfId="0" applyFont="1" applyBorder="1" applyAlignment="1">
      <alignment horizontal="left" vertical="top"/>
    </xf>
    <xf numFmtId="0" fontId="2" fillId="0" borderId="34" xfId="0" applyFont="1" applyBorder="1" applyAlignment="1">
      <alignment horizontal="left" vertical="top"/>
    </xf>
    <xf numFmtId="0" fontId="2" fillId="0" borderId="29" xfId="0" applyFont="1" applyBorder="1" applyAlignment="1">
      <alignment vertical="top"/>
    </xf>
    <xf numFmtId="0" fontId="1" fillId="9" borderId="6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2" fillId="8" borderId="38" xfId="0" applyFont="1" applyFill="1" applyBorder="1" applyAlignment="1">
      <alignment horizontal="center" vertical="center" wrapText="1"/>
    </xf>
    <xf numFmtId="0" fontId="2" fillId="8" borderId="39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2" xfId="2" applyFont="1" applyAlignment="1">
      <alignment horizontal="center" vertical="center"/>
    </xf>
    <xf numFmtId="0" fontId="1" fillId="0" borderId="2" xfId="2" applyFont="1" applyAlignment="1">
      <alignment horizontal="center" vertical="center"/>
    </xf>
    <xf numFmtId="0" fontId="1" fillId="0" borderId="2" xfId="2" applyFont="1" applyAlignment="1">
      <alignment horizontal="center" vertical="center" wrapText="1"/>
    </xf>
    <xf numFmtId="166" fontId="1" fillId="0" borderId="2" xfId="2" applyNumberFormat="1" applyFont="1" applyAlignment="1">
      <alignment horizontal="center" vertical="center"/>
    </xf>
    <xf numFmtId="0" fontId="6" fillId="0" borderId="2" xfId="2" applyFont="1"/>
    <xf numFmtId="0" fontId="4" fillId="0" borderId="2" xfId="2"/>
    <xf numFmtId="0" fontId="4" fillId="0" borderId="2" xfId="2" applyAlignment="1">
      <alignment horizontal="center"/>
    </xf>
    <xf numFmtId="166" fontId="4" fillId="0" borderId="2" xfId="2" applyNumberFormat="1"/>
    <xf numFmtId="3" fontId="4" fillId="0" borderId="2" xfId="2" applyNumberFormat="1"/>
    <xf numFmtId="0" fontId="7" fillId="0" borderId="2" xfId="2" applyFont="1"/>
    <xf numFmtId="0" fontId="9" fillId="8" borderId="6" xfId="0" applyFont="1" applyFill="1" applyBorder="1" applyAlignment="1">
      <alignment wrapText="1"/>
    </xf>
    <xf numFmtId="0" fontId="9" fillId="8" borderId="7" xfId="0" applyFont="1" applyFill="1" applyBorder="1" applyAlignment="1">
      <alignment wrapText="1"/>
    </xf>
    <xf numFmtId="0" fontId="9" fillId="8" borderId="28" xfId="0" applyFont="1" applyFill="1" applyBorder="1" applyAlignment="1">
      <alignment horizontal="right" wrapText="1"/>
    </xf>
    <xf numFmtId="3" fontId="4" fillId="0" borderId="6" xfId="2" applyNumberFormat="1" applyBorder="1"/>
    <xf numFmtId="0" fontId="10" fillId="10" borderId="6" xfId="0" applyFont="1" applyFill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0" xfId="0" applyFont="1"/>
    <xf numFmtId="0" fontId="0" fillId="0" borderId="0" xfId="0" applyAlignment="1">
      <alignment vertical="top"/>
    </xf>
    <xf numFmtId="0" fontId="2" fillId="3" borderId="19" xfId="0" applyFont="1" applyFill="1" applyBorder="1" applyAlignment="1">
      <alignment vertical="top" wrapText="1"/>
    </xf>
    <xf numFmtId="0" fontId="2" fillId="3" borderId="20" xfId="0" applyFont="1" applyFill="1" applyBorder="1" applyAlignment="1">
      <alignment vertical="top" wrapText="1"/>
    </xf>
    <xf numFmtId="0" fontId="2" fillId="4" borderId="18" xfId="0" applyFont="1" applyFill="1" applyBorder="1" applyAlignment="1">
      <alignment vertical="top" wrapText="1"/>
    </xf>
    <xf numFmtId="0" fontId="2" fillId="4" borderId="19" xfId="0" applyFont="1" applyFill="1" applyBorder="1" applyAlignment="1">
      <alignment vertical="top" wrapText="1"/>
    </xf>
    <xf numFmtId="0" fontId="2" fillId="4" borderId="20" xfId="0" applyFont="1" applyFill="1" applyBorder="1" applyAlignment="1">
      <alignment vertical="top" wrapText="1"/>
    </xf>
    <xf numFmtId="0" fontId="0" fillId="5" borderId="18" xfId="0" applyFill="1" applyBorder="1" applyAlignment="1">
      <alignment vertical="top"/>
    </xf>
    <xf numFmtId="0" fontId="0" fillId="5" borderId="19" xfId="0" applyFill="1" applyBorder="1" applyAlignment="1">
      <alignment vertical="top"/>
    </xf>
    <xf numFmtId="0" fontId="0" fillId="5" borderId="20" xfId="0" applyFill="1" applyBorder="1" applyAlignment="1">
      <alignment vertical="top"/>
    </xf>
    <xf numFmtId="0" fontId="2" fillId="6" borderId="18" xfId="0" applyFont="1" applyFill="1" applyBorder="1" applyAlignment="1">
      <alignment vertical="top"/>
    </xf>
    <xf numFmtId="0" fontId="2" fillId="6" borderId="19" xfId="0" applyFont="1" applyFill="1" applyBorder="1" applyAlignment="1">
      <alignment vertical="top"/>
    </xf>
    <xf numFmtId="0" fontId="2" fillId="6" borderId="20" xfId="0" applyFont="1" applyFill="1" applyBorder="1" applyAlignment="1">
      <alignment vertical="top"/>
    </xf>
    <xf numFmtId="0" fontId="2" fillId="7" borderId="35" xfId="0" applyFont="1" applyFill="1" applyBorder="1" applyAlignment="1">
      <alignment vertical="top" wrapText="1"/>
    </xf>
    <xf numFmtId="0" fontId="2" fillId="7" borderId="2" xfId="0" applyFont="1" applyFill="1" applyBorder="1" applyAlignment="1">
      <alignment vertical="top" wrapText="1"/>
    </xf>
    <xf numFmtId="0" fontId="2" fillId="7" borderId="36" xfId="0" applyFont="1" applyFill="1" applyBorder="1" applyAlignment="1">
      <alignment vertical="top" wrapText="1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2" fillId="8" borderId="38" xfId="0" applyFont="1" applyFill="1" applyBorder="1" applyAlignment="1">
      <alignment horizontal="center" vertical="top" wrapText="1"/>
    </xf>
    <xf numFmtId="0" fontId="2" fillId="8" borderId="39" xfId="0" applyFont="1" applyFill="1" applyBorder="1" applyAlignment="1">
      <alignment vertical="top" wrapText="1"/>
    </xf>
    <xf numFmtId="0" fontId="9" fillId="8" borderId="6" xfId="0" applyFont="1" applyFill="1" applyBorder="1" applyAlignment="1">
      <alignment vertical="top" wrapText="1"/>
    </xf>
    <xf numFmtId="0" fontId="9" fillId="8" borderId="7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wrapText="1"/>
    </xf>
    <xf numFmtId="2" fontId="0" fillId="0" borderId="6" xfId="0" applyNumberFormat="1" applyBorder="1"/>
    <xf numFmtId="2" fontId="4" fillId="0" borderId="6" xfId="2" applyNumberFormat="1" applyBorder="1"/>
    <xf numFmtId="0" fontId="3" fillId="2" borderId="2" xfId="0" applyFont="1" applyFill="1" applyBorder="1" applyAlignment="1">
      <alignment horizontal="center" vertical="top"/>
    </xf>
    <xf numFmtId="0" fontId="3" fillId="2" borderId="37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2" fontId="4" fillId="0" borderId="2" xfId="2" applyNumberFormat="1"/>
  </cellXfs>
  <cellStyles count="3">
    <cellStyle name="Millares" xfId="1" builtinId="3"/>
    <cellStyle name="Normal" xfId="0" builtinId="0"/>
    <cellStyle name="Normal 2" xfId="2" xr:uid="{90F448B6-E132-4DB0-AB23-5B506172E18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65</xdr:row>
      <xdr:rowOff>0</xdr:rowOff>
    </xdr:from>
    <xdr:ext cx="5621527" cy="13461"/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0" y="17706975"/>
          <a:ext cx="5621527" cy="13461"/>
          <a:chOff x="0" y="21609399"/>
          <a:chExt cx="5621527" cy="13461"/>
        </a:xfrm>
      </xdr:grpSpPr>
      <xdr:sp macro="" textlink="">
        <xdr:nvSpPr>
          <xdr:cNvPr id="6" name="Shap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7493" y="21610796"/>
            <a:ext cx="5606542" cy="0"/>
          </a:xfrm>
          <a:custGeom>
            <a:avLst/>
            <a:gdLst/>
            <a:ahLst/>
            <a:cxnLst/>
            <a:rect l="0" t="0" r="0" b="0"/>
            <a:pathLst>
              <a:path w="5606542">
                <a:moveTo>
                  <a:pt x="0" y="0"/>
                </a:moveTo>
                <a:lnTo>
                  <a:pt x="5606542" y="0"/>
                </a:lnTo>
              </a:path>
            </a:pathLst>
          </a:custGeom>
          <a:ln w="3175">
            <a:solidFill>
              <a:srgbClr val="000000"/>
            </a:solidFill>
            <a:prstDash val="solid"/>
          </a:ln>
        </xdr:spPr>
      </xdr:sp>
      <xdr:sp macro="" textlink="">
        <xdr:nvSpPr>
          <xdr:cNvPr id="7" name="Shap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6731" y="21616130"/>
            <a:ext cx="5608065" cy="0"/>
          </a:xfrm>
          <a:custGeom>
            <a:avLst/>
            <a:gdLst/>
            <a:ahLst/>
            <a:cxnLst/>
            <a:rect l="0" t="0" r="0" b="0"/>
            <a:pathLst>
              <a:path w="5608065">
                <a:moveTo>
                  <a:pt x="0" y="0"/>
                </a:moveTo>
                <a:lnTo>
                  <a:pt x="5608065" y="0"/>
                </a:lnTo>
              </a:path>
            </a:pathLst>
          </a:custGeom>
          <a:ln w="13462">
            <a:solidFill>
              <a:srgbClr val="000000"/>
            </a:solidFill>
            <a:prstDash val="solid"/>
          </a:ln>
        </xdr:spPr>
      </xdr:sp>
    </xdr:grpSp>
    <xdr:clientData/>
  </xdr:oneCellAnchor>
  <xdr:oneCellAnchor>
    <xdr:from>
      <xdr:col>1</xdr:col>
      <xdr:colOff>0</xdr:colOff>
      <xdr:row>65</xdr:row>
      <xdr:rowOff>0</xdr:rowOff>
    </xdr:from>
    <xdr:ext cx="5621527" cy="13461"/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0" y="17706975"/>
          <a:ext cx="5621527" cy="13461"/>
          <a:chOff x="0" y="21622861"/>
          <a:chExt cx="5621527" cy="13461"/>
        </a:xfrm>
      </xdr:grpSpPr>
      <xdr:sp macro="" textlink="">
        <xdr:nvSpPr>
          <xdr:cNvPr id="9" name="Shap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7493" y="21624258"/>
            <a:ext cx="5606542" cy="0"/>
          </a:xfrm>
          <a:custGeom>
            <a:avLst/>
            <a:gdLst/>
            <a:ahLst/>
            <a:cxnLst/>
            <a:rect l="0" t="0" r="0" b="0"/>
            <a:pathLst>
              <a:path w="5606542">
                <a:moveTo>
                  <a:pt x="0" y="0"/>
                </a:moveTo>
                <a:lnTo>
                  <a:pt x="5606542" y="0"/>
                </a:lnTo>
              </a:path>
            </a:pathLst>
          </a:custGeom>
          <a:ln w="3175">
            <a:solidFill>
              <a:srgbClr val="000000"/>
            </a:solidFill>
            <a:prstDash val="solid"/>
          </a:ln>
        </xdr:spPr>
      </xdr:sp>
      <xdr:sp macro="" textlink="">
        <xdr:nv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6731" y="21629592"/>
            <a:ext cx="5608065" cy="0"/>
          </a:xfrm>
          <a:custGeom>
            <a:avLst/>
            <a:gdLst/>
            <a:ahLst/>
            <a:cxnLst/>
            <a:rect l="0" t="0" r="0" b="0"/>
            <a:pathLst>
              <a:path w="5608065">
                <a:moveTo>
                  <a:pt x="0" y="0"/>
                </a:moveTo>
                <a:lnTo>
                  <a:pt x="5608065" y="0"/>
                </a:lnTo>
              </a:path>
            </a:pathLst>
          </a:custGeom>
          <a:ln w="13462">
            <a:solidFill>
              <a:srgbClr val="000000"/>
            </a:solidFill>
            <a:prstDash val="solid"/>
          </a:ln>
        </xdr:spPr>
      </xdr:sp>
    </xdr:grpSp>
    <xdr:clientData/>
  </xdr:oneCellAnchor>
  <xdr:oneCellAnchor>
    <xdr:from>
      <xdr:col>1</xdr:col>
      <xdr:colOff>0</xdr:colOff>
      <xdr:row>65</xdr:row>
      <xdr:rowOff>0</xdr:rowOff>
    </xdr:from>
    <xdr:ext cx="5621528" cy="13462"/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0" y="17706975"/>
          <a:ext cx="5621528" cy="13462"/>
          <a:chOff x="0" y="21636323"/>
          <a:chExt cx="5621528" cy="13462"/>
        </a:xfrm>
      </xdr:grpSpPr>
      <xdr:sp macro="" textlink="">
        <xdr:nvSpPr>
          <xdr:cNvPr id="12" name="Shap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7493" y="21637720"/>
            <a:ext cx="5606542" cy="0"/>
          </a:xfrm>
          <a:custGeom>
            <a:avLst/>
            <a:gdLst/>
            <a:ahLst/>
            <a:cxnLst/>
            <a:rect l="0" t="0" r="0" b="0"/>
            <a:pathLst>
              <a:path w="5606542">
                <a:moveTo>
                  <a:pt x="0" y="0"/>
                </a:moveTo>
                <a:lnTo>
                  <a:pt x="5606542" y="0"/>
                </a:lnTo>
              </a:path>
            </a:pathLst>
          </a:custGeom>
          <a:ln w="3175">
            <a:solidFill>
              <a:srgbClr val="000000"/>
            </a:solidFill>
            <a:prstDash val="solid"/>
          </a:ln>
        </xdr:spPr>
      </xdr:sp>
      <xdr:sp macro="" textlink="">
        <xdr:nvSpPr>
          <xdr:cNvPr id="13" name="Shap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6731" y="21643054"/>
            <a:ext cx="5608065" cy="0"/>
          </a:xfrm>
          <a:custGeom>
            <a:avLst/>
            <a:gdLst/>
            <a:ahLst/>
            <a:cxnLst/>
            <a:rect l="0" t="0" r="0" b="0"/>
            <a:pathLst>
              <a:path w="5608065">
                <a:moveTo>
                  <a:pt x="0" y="0"/>
                </a:moveTo>
                <a:lnTo>
                  <a:pt x="5608065" y="0"/>
                </a:lnTo>
              </a:path>
            </a:pathLst>
          </a:custGeom>
          <a:ln w="13462">
            <a:solidFill>
              <a:srgbClr val="000000"/>
            </a:solidFill>
            <a:prstDash val="solid"/>
          </a:ln>
        </xdr:spPr>
      </xdr:sp>
    </xdr:grpSp>
    <xdr:clientData/>
  </xdr:oneCellAnchor>
  <xdr:oneCellAnchor>
    <xdr:from>
      <xdr:col>1</xdr:col>
      <xdr:colOff>0</xdr:colOff>
      <xdr:row>65</xdr:row>
      <xdr:rowOff>0</xdr:rowOff>
    </xdr:from>
    <xdr:ext cx="5621528" cy="13462"/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0" y="17706975"/>
          <a:ext cx="5621528" cy="13462"/>
          <a:chOff x="0" y="21649785"/>
          <a:chExt cx="5621528" cy="13462"/>
        </a:xfrm>
      </xdr:grpSpPr>
      <xdr:sp macro="" textlink="">
        <xdr:nvSpPr>
          <xdr:cNvPr id="15" name="Shap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7493" y="21651182"/>
            <a:ext cx="5606542" cy="0"/>
          </a:xfrm>
          <a:custGeom>
            <a:avLst/>
            <a:gdLst/>
            <a:ahLst/>
            <a:cxnLst/>
            <a:rect l="0" t="0" r="0" b="0"/>
            <a:pathLst>
              <a:path w="5606542">
                <a:moveTo>
                  <a:pt x="0" y="0"/>
                </a:moveTo>
                <a:lnTo>
                  <a:pt x="5606542" y="0"/>
                </a:lnTo>
              </a:path>
            </a:pathLst>
          </a:custGeom>
          <a:ln w="3175">
            <a:solidFill>
              <a:srgbClr val="000000"/>
            </a:solidFill>
            <a:prstDash val="solid"/>
          </a:ln>
        </xdr:spPr>
      </xdr:sp>
      <xdr:sp macro="" textlink="">
        <xdr:nvSpPr>
          <xdr:cNvPr id="16" name="Shape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6731" y="21656516"/>
            <a:ext cx="5608065" cy="0"/>
          </a:xfrm>
          <a:custGeom>
            <a:avLst/>
            <a:gdLst/>
            <a:ahLst/>
            <a:cxnLst/>
            <a:rect l="0" t="0" r="0" b="0"/>
            <a:pathLst>
              <a:path w="5608065">
                <a:moveTo>
                  <a:pt x="0" y="0"/>
                </a:moveTo>
                <a:lnTo>
                  <a:pt x="5608065" y="0"/>
                </a:lnTo>
              </a:path>
            </a:pathLst>
          </a:custGeom>
          <a:ln w="13462">
            <a:solidFill>
              <a:srgbClr val="000000"/>
            </a:solidFill>
            <a:prstDash val="solid"/>
          </a:ln>
        </xdr:spPr>
      </xdr:sp>
    </xdr:grpSp>
    <xdr:clientData/>
  </xdr:oneCellAnchor>
  <xdr:oneCellAnchor>
    <xdr:from>
      <xdr:col>1</xdr:col>
      <xdr:colOff>0</xdr:colOff>
      <xdr:row>65</xdr:row>
      <xdr:rowOff>0</xdr:rowOff>
    </xdr:from>
    <xdr:ext cx="5621528" cy="13462"/>
    <xdr:grpSp>
      <xdr:nvGrpSpPr>
        <xdr:cNvPr id="17" name="Group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0" y="17706975"/>
          <a:ext cx="5621528" cy="13462"/>
          <a:chOff x="0" y="21663247"/>
          <a:chExt cx="5621528" cy="13462"/>
        </a:xfrm>
      </xdr:grpSpPr>
      <xdr:sp macro="" textlink="">
        <xdr:nvSpPr>
          <xdr:cNvPr id="18" name="Shap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7493" y="21664644"/>
            <a:ext cx="5606542" cy="0"/>
          </a:xfrm>
          <a:custGeom>
            <a:avLst/>
            <a:gdLst/>
            <a:ahLst/>
            <a:cxnLst/>
            <a:rect l="0" t="0" r="0" b="0"/>
            <a:pathLst>
              <a:path w="5606542">
                <a:moveTo>
                  <a:pt x="0" y="0"/>
                </a:moveTo>
                <a:lnTo>
                  <a:pt x="5606542" y="0"/>
                </a:lnTo>
              </a:path>
            </a:pathLst>
          </a:custGeom>
          <a:ln w="3175">
            <a:solidFill>
              <a:srgbClr val="000000"/>
            </a:solidFill>
            <a:prstDash val="solid"/>
          </a:ln>
        </xdr:spPr>
      </xdr:sp>
      <xdr:sp macro="" textlink="">
        <xdr:nvSpPr>
          <xdr:cNvPr id="19" name="Shape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6731" y="21669978"/>
            <a:ext cx="5608065" cy="0"/>
          </a:xfrm>
          <a:custGeom>
            <a:avLst/>
            <a:gdLst/>
            <a:ahLst/>
            <a:cxnLst/>
            <a:rect l="0" t="0" r="0" b="0"/>
            <a:pathLst>
              <a:path w="5608065">
                <a:moveTo>
                  <a:pt x="0" y="0"/>
                </a:moveTo>
                <a:lnTo>
                  <a:pt x="5608065" y="0"/>
                </a:lnTo>
              </a:path>
            </a:pathLst>
          </a:custGeom>
          <a:ln w="13462">
            <a:solidFill>
              <a:srgbClr val="000000"/>
            </a:solidFill>
            <a:prstDash val="solid"/>
          </a:ln>
        </xdr:spPr>
      </xdr:sp>
    </xdr:grpSp>
    <xdr:clientData/>
  </xdr:oneCellAnchor>
  <xdr:oneCellAnchor>
    <xdr:from>
      <xdr:col>1</xdr:col>
      <xdr:colOff>0</xdr:colOff>
      <xdr:row>65</xdr:row>
      <xdr:rowOff>0</xdr:rowOff>
    </xdr:from>
    <xdr:ext cx="5621527" cy="13461"/>
    <xdr:grpSp>
      <xdr:nvGrpSpPr>
        <xdr:cNvPr id="20" name="Group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0" y="17706975"/>
          <a:ext cx="5621527" cy="13461"/>
          <a:chOff x="0" y="21676709"/>
          <a:chExt cx="5621527" cy="13461"/>
        </a:xfrm>
      </xdr:grpSpPr>
      <xdr:sp macro="" textlink="">
        <xdr:nvSpPr>
          <xdr:cNvPr id="21" name="Shap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7492" y="21678106"/>
            <a:ext cx="5606542" cy="0"/>
          </a:xfrm>
          <a:custGeom>
            <a:avLst/>
            <a:gdLst/>
            <a:ahLst/>
            <a:cxnLst/>
            <a:rect l="0" t="0" r="0" b="0"/>
            <a:pathLst>
              <a:path w="5606542">
                <a:moveTo>
                  <a:pt x="0" y="0"/>
                </a:moveTo>
                <a:lnTo>
                  <a:pt x="5606542" y="0"/>
                </a:lnTo>
              </a:path>
            </a:pathLst>
          </a:custGeom>
          <a:ln w="3175">
            <a:solidFill>
              <a:srgbClr val="000000"/>
            </a:solidFill>
            <a:prstDash val="solid"/>
          </a:ln>
        </xdr:spPr>
      </xdr:sp>
      <xdr:sp macro="" textlink="">
        <xdr:nvSpPr>
          <xdr:cNvPr id="22" name="Shap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6730" y="21683440"/>
            <a:ext cx="5608065" cy="0"/>
          </a:xfrm>
          <a:custGeom>
            <a:avLst/>
            <a:gdLst/>
            <a:ahLst/>
            <a:cxnLst/>
            <a:rect l="0" t="0" r="0" b="0"/>
            <a:pathLst>
              <a:path w="5608065">
                <a:moveTo>
                  <a:pt x="0" y="0"/>
                </a:moveTo>
                <a:lnTo>
                  <a:pt x="5608065" y="0"/>
                </a:lnTo>
              </a:path>
            </a:pathLst>
          </a:custGeom>
          <a:ln w="13461">
            <a:solidFill>
              <a:srgbClr val="000000"/>
            </a:solidFill>
            <a:prstDash val="solid"/>
          </a:ln>
        </xdr:spPr>
      </xdr:sp>
    </xdr:grpSp>
    <xdr:clientData/>
  </xdr:oneCellAnchor>
  <xdr:oneCellAnchor>
    <xdr:from>
      <xdr:col>1</xdr:col>
      <xdr:colOff>0</xdr:colOff>
      <xdr:row>65</xdr:row>
      <xdr:rowOff>0</xdr:rowOff>
    </xdr:from>
    <xdr:ext cx="5621528" cy="13462"/>
    <xdr:grpSp>
      <xdr:nvGrpSpPr>
        <xdr:cNvPr id="23" name="Group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0" y="17706975"/>
          <a:ext cx="5621528" cy="13462"/>
          <a:chOff x="0" y="21690171"/>
          <a:chExt cx="5621528" cy="13462"/>
        </a:xfrm>
      </xdr:grpSpPr>
      <xdr:sp macro="" textlink="">
        <xdr:nvSpPr>
          <xdr:cNvPr id="24" name="Shape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7493" y="21691568"/>
            <a:ext cx="5606542" cy="0"/>
          </a:xfrm>
          <a:custGeom>
            <a:avLst/>
            <a:gdLst/>
            <a:ahLst/>
            <a:cxnLst/>
            <a:rect l="0" t="0" r="0" b="0"/>
            <a:pathLst>
              <a:path w="5606542">
                <a:moveTo>
                  <a:pt x="0" y="0"/>
                </a:moveTo>
                <a:lnTo>
                  <a:pt x="5606542" y="0"/>
                </a:lnTo>
              </a:path>
            </a:pathLst>
          </a:custGeom>
          <a:ln w="3175">
            <a:solidFill>
              <a:srgbClr val="000000"/>
            </a:solidFill>
            <a:prstDash val="solid"/>
          </a:ln>
        </xdr:spPr>
      </xdr:sp>
      <xdr:sp macro="" textlink="">
        <xdr:nvSpPr>
          <xdr:cNvPr id="25" name="Shap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6731" y="21696902"/>
            <a:ext cx="5608065" cy="0"/>
          </a:xfrm>
          <a:custGeom>
            <a:avLst/>
            <a:gdLst/>
            <a:ahLst/>
            <a:cxnLst/>
            <a:rect l="0" t="0" r="0" b="0"/>
            <a:pathLst>
              <a:path w="5608065">
                <a:moveTo>
                  <a:pt x="0" y="0"/>
                </a:moveTo>
                <a:lnTo>
                  <a:pt x="5608065" y="0"/>
                </a:lnTo>
              </a:path>
            </a:pathLst>
          </a:custGeom>
          <a:ln w="13462">
            <a:solidFill>
              <a:srgbClr val="000000"/>
            </a:solidFill>
            <a:prstDash val="solid"/>
          </a:ln>
        </xdr:spPr>
      </xdr:sp>
    </xdr:grpSp>
    <xdr:clientData/>
  </xdr:oneCellAnchor>
  <xdr:oneCellAnchor>
    <xdr:from>
      <xdr:col>1</xdr:col>
      <xdr:colOff>0</xdr:colOff>
      <xdr:row>65</xdr:row>
      <xdr:rowOff>0</xdr:rowOff>
    </xdr:from>
    <xdr:ext cx="5621527" cy="13461"/>
    <xdr:grpSp>
      <xdr:nvGrpSpPr>
        <xdr:cNvPr id="26" name="Group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0" y="17706975"/>
          <a:ext cx="5621527" cy="13461"/>
          <a:chOff x="0" y="21703633"/>
          <a:chExt cx="5621527" cy="13461"/>
        </a:xfrm>
      </xdr:grpSpPr>
      <xdr:sp macro="" textlink="">
        <xdr:nvSpPr>
          <xdr:cNvPr id="27" name="Shap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7492" y="21705030"/>
            <a:ext cx="5606542" cy="0"/>
          </a:xfrm>
          <a:custGeom>
            <a:avLst/>
            <a:gdLst/>
            <a:ahLst/>
            <a:cxnLst/>
            <a:rect l="0" t="0" r="0" b="0"/>
            <a:pathLst>
              <a:path w="5606542">
                <a:moveTo>
                  <a:pt x="0" y="0"/>
                </a:moveTo>
                <a:lnTo>
                  <a:pt x="5606542" y="0"/>
                </a:lnTo>
              </a:path>
            </a:pathLst>
          </a:custGeom>
          <a:ln w="3175">
            <a:solidFill>
              <a:srgbClr val="000000"/>
            </a:solidFill>
            <a:prstDash val="solid"/>
          </a:ln>
        </xdr:spPr>
      </xdr:sp>
      <xdr:sp macro="" textlink="">
        <xdr:nvSpPr>
          <xdr:cNvPr id="28" name="Shap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>
            <a:off x="6730" y="21710364"/>
            <a:ext cx="5608065" cy="0"/>
          </a:xfrm>
          <a:custGeom>
            <a:avLst/>
            <a:gdLst/>
            <a:ahLst/>
            <a:cxnLst/>
            <a:rect l="0" t="0" r="0" b="0"/>
            <a:pathLst>
              <a:path w="5608065">
                <a:moveTo>
                  <a:pt x="0" y="0"/>
                </a:moveTo>
                <a:lnTo>
                  <a:pt x="5608065" y="0"/>
                </a:lnTo>
              </a:path>
            </a:pathLst>
          </a:custGeom>
          <a:ln w="13461">
            <a:solidFill>
              <a:srgbClr val="000000"/>
            </a:solidFill>
            <a:prstDash val="solid"/>
          </a:ln>
        </xdr:spPr>
      </xdr:sp>
    </xdr:grpSp>
    <xdr:clientData/>
  </xdr:oneCellAnchor>
  <xdr:oneCellAnchor>
    <xdr:from>
      <xdr:col>1</xdr:col>
      <xdr:colOff>114300</xdr:colOff>
      <xdr:row>65</xdr:row>
      <xdr:rowOff>0</xdr:rowOff>
    </xdr:from>
    <xdr:ext cx="5621527" cy="11125"/>
    <xdr:grpSp>
      <xdr:nvGrpSpPr>
        <xdr:cNvPr id="29" name="Group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114300" y="17706975"/>
          <a:ext cx="5621527" cy="11125"/>
          <a:chOff x="0" y="21892355"/>
          <a:chExt cx="5621527" cy="13461"/>
        </a:xfrm>
      </xdr:grpSpPr>
      <xdr:sp macro="" textlink="">
        <xdr:nvSpPr>
          <xdr:cNvPr id="30" name="Shap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>
            <a:off x="7492" y="21893752"/>
            <a:ext cx="5606542" cy="0"/>
          </a:xfrm>
          <a:custGeom>
            <a:avLst/>
            <a:gdLst/>
            <a:ahLst/>
            <a:cxnLst/>
            <a:rect l="0" t="0" r="0" b="0"/>
            <a:pathLst>
              <a:path w="5606542">
                <a:moveTo>
                  <a:pt x="0" y="0"/>
                </a:moveTo>
                <a:lnTo>
                  <a:pt x="5606542" y="0"/>
                </a:lnTo>
              </a:path>
            </a:pathLst>
          </a:custGeom>
          <a:ln w="3175">
            <a:solidFill>
              <a:srgbClr val="000000"/>
            </a:solidFill>
            <a:prstDash val="solid"/>
          </a:ln>
        </xdr:spPr>
      </xdr:sp>
      <xdr:sp macro="" textlink="">
        <xdr:nvSpPr>
          <xdr:cNvPr id="31" name="Shap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6730" y="21899086"/>
            <a:ext cx="5608065" cy="0"/>
          </a:xfrm>
          <a:custGeom>
            <a:avLst/>
            <a:gdLst/>
            <a:ahLst/>
            <a:cxnLst/>
            <a:rect l="0" t="0" r="0" b="0"/>
            <a:pathLst>
              <a:path w="5608065">
                <a:moveTo>
                  <a:pt x="0" y="0"/>
                </a:moveTo>
                <a:lnTo>
                  <a:pt x="5608065" y="0"/>
                </a:lnTo>
              </a:path>
            </a:pathLst>
          </a:custGeom>
          <a:ln w="13461">
            <a:solidFill>
              <a:srgbClr val="000000"/>
            </a:solidFill>
            <a:prstDash val="solid"/>
          </a:ln>
        </xdr:spPr>
      </xdr:sp>
    </xdr:grpSp>
    <xdr:clientData/>
  </xdr:oneCellAnchor>
  <xdr:oneCellAnchor>
    <xdr:from>
      <xdr:col>1</xdr:col>
      <xdr:colOff>647700</xdr:colOff>
      <xdr:row>65</xdr:row>
      <xdr:rowOff>0</xdr:rowOff>
    </xdr:from>
    <xdr:ext cx="5621528" cy="13462"/>
    <xdr:grpSp>
      <xdr:nvGrpSpPr>
        <xdr:cNvPr id="32" name="Group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/>
      </xdr:nvGrpSpPr>
      <xdr:grpSpPr>
        <a:xfrm>
          <a:off x="647700" y="17706975"/>
          <a:ext cx="5621528" cy="13462"/>
          <a:chOff x="0" y="21905817"/>
          <a:chExt cx="5621528" cy="13462"/>
        </a:xfrm>
      </xdr:grpSpPr>
      <xdr:sp macro="" textlink="">
        <xdr:nvSpPr>
          <xdr:cNvPr id="33" name="Shape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>
            <a:off x="7493" y="21907214"/>
            <a:ext cx="5606542" cy="0"/>
          </a:xfrm>
          <a:custGeom>
            <a:avLst/>
            <a:gdLst/>
            <a:ahLst/>
            <a:cxnLst/>
            <a:rect l="0" t="0" r="0" b="0"/>
            <a:pathLst>
              <a:path w="5606542">
                <a:moveTo>
                  <a:pt x="0" y="0"/>
                </a:moveTo>
                <a:lnTo>
                  <a:pt x="5606542" y="0"/>
                </a:lnTo>
              </a:path>
            </a:pathLst>
          </a:custGeom>
          <a:ln w="3175">
            <a:solidFill>
              <a:srgbClr val="000000"/>
            </a:solidFill>
            <a:prstDash val="solid"/>
          </a:ln>
        </xdr:spPr>
      </xdr:sp>
      <xdr:sp macro="" textlink="">
        <xdr:nvSpPr>
          <xdr:cNvPr id="34" name="Shape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6731" y="21912548"/>
            <a:ext cx="5608065" cy="0"/>
          </a:xfrm>
          <a:custGeom>
            <a:avLst/>
            <a:gdLst/>
            <a:ahLst/>
            <a:cxnLst/>
            <a:rect l="0" t="0" r="0" b="0"/>
            <a:pathLst>
              <a:path w="5608065">
                <a:moveTo>
                  <a:pt x="0" y="0"/>
                </a:moveTo>
                <a:lnTo>
                  <a:pt x="5608065" y="0"/>
                </a:lnTo>
              </a:path>
            </a:pathLst>
          </a:custGeom>
          <a:ln w="13462">
            <a:solidFill>
              <a:srgbClr val="000000"/>
            </a:solidFill>
            <a:prstDash val="solid"/>
          </a:ln>
        </xdr:spPr>
      </xdr:sp>
    </xdr:grpSp>
    <xdr:clientData/>
  </xdr:oneCellAnchor>
  <xdr:oneCellAnchor>
    <xdr:from>
      <xdr:col>1</xdr:col>
      <xdr:colOff>28575</xdr:colOff>
      <xdr:row>65</xdr:row>
      <xdr:rowOff>0</xdr:rowOff>
    </xdr:from>
    <xdr:ext cx="5621527" cy="13461"/>
    <xdr:grpSp>
      <xdr:nvGrpSpPr>
        <xdr:cNvPr id="35" name="Group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28575" y="17706975"/>
          <a:ext cx="5621527" cy="13461"/>
          <a:chOff x="0" y="21919279"/>
          <a:chExt cx="5621527" cy="13461"/>
        </a:xfrm>
      </xdr:grpSpPr>
      <xdr:sp macro="" textlink="">
        <xdr:nvSpPr>
          <xdr:cNvPr id="36" name="Shap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7492" y="21920676"/>
            <a:ext cx="5606542" cy="0"/>
          </a:xfrm>
          <a:custGeom>
            <a:avLst/>
            <a:gdLst/>
            <a:ahLst/>
            <a:cxnLst/>
            <a:rect l="0" t="0" r="0" b="0"/>
            <a:pathLst>
              <a:path w="5606542">
                <a:moveTo>
                  <a:pt x="0" y="0"/>
                </a:moveTo>
                <a:lnTo>
                  <a:pt x="5606542" y="0"/>
                </a:lnTo>
              </a:path>
            </a:pathLst>
          </a:custGeom>
          <a:ln w="3175">
            <a:solidFill>
              <a:srgbClr val="000000"/>
            </a:solidFill>
            <a:prstDash val="solid"/>
          </a:ln>
        </xdr:spPr>
      </xdr:sp>
      <xdr:sp macro="" textlink="">
        <xdr:nvSpPr>
          <xdr:cNvPr id="37" name="Shap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6730" y="21926010"/>
            <a:ext cx="5608065" cy="0"/>
          </a:xfrm>
          <a:custGeom>
            <a:avLst/>
            <a:gdLst/>
            <a:ahLst/>
            <a:cxnLst/>
            <a:rect l="0" t="0" r="0" b="0"/>
            <a:pathLst>
              <a:path w="5608065">
                <a:moveTo>
                  <a:pt x="0" y="0"/>
                </a:moveTo>
                <a:lnTo>
                  <a:pt x="5608065" y="0"/>
                </a:lnTo>
              </a:path>
            </a:pathLst>
          </a:custGeom>
          <a:ln w="13461">
            <a:solidFill>
              <a:srgbClr val="000000"/>
            </a:solidFill>
            <a:prstDash val="solid"/>
          </a:ln>
        </xdr:spPr>
      </xdr:sp>
    </xdr:grpSp>
    <xdr:clientData/>
  </xdr:oneCellAnchor>
  <xdr:oneCellAnchor>
    <xdr:from>
      <xdr:col>1</xdr:col>
      <xdr:colOff>0</xdr:colOff>
      <xdr:row>65</xdr:row>
      <xdr:rowOff>0</xdr:rowOff>
    </xdr:from>
    <xdr:ext cx="5621527" cy="13461"/>
    <xdr:grpSp>
      <xdr:nvGrpSpPr>
        <xdr:cNvPr id="38" name="Group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/>
      </xdr:nvGrpSpPr>
      <xdr:grpSpPr>
        <a:xfrm>
          <a:off x="0" y="17706975"/>
          <a:ext cx="5621527" cy="13461"/>
          <a:chOff x="0" y="21932741"/>
          <a:chExt cx="5621527" cy="13461"/>
        </a:xfrm>
      </xdr:grpSpPr>
      <xdr:sp macro="" textlink="">
        <xdr:nvSpPr>
          <xdr:cNvPr id="39" name="Shap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7492" y="21934138"/>
            <a:ext cx="5606542" cy="0"/>
          </a:xfrm>
          <a:custGeom>
            <a:avLst/>
            <a:gdLst/>
            <a:ahLst/>
            <a:cxnLst/>
            <a:rect l="0" t="0" r="0" b="0"/>
            <a:pathLst>
              <a:path w="5606542">
                <a:moveTo>
                  <a:pt x="0" y="0"/>
                </a:moveTo>
                <a:lnTo>
                  <a:pt x="5606542" y="0"/>
                </a:lnTo>
              </a:path>
            </a:pathLst>
          </a:custGeom>
          <a:ln w="3175">
            <a:solidFill>
              <a:srgbClr val="000000"/>
            </a:solidFill>
            <a:prstDash val="solid"/>
          </a:ln>
        </xdr:spPr>
      </xdr:sp>
      <xdr:sp macro="" textlink="">
        <xdr:nvSpPr>
          <xdr:cNvPr id="40" name="Shape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6730" y="21939472"/>
            <a:ext cx="5608065" cy="0"/>
          </a:xfrm>
          <a:custGeom>
            <a:avLst/>
            <a:gdLst/>
            <a:ahLst/>
            <a:cxnLst/>
            <a:rect l="0" t="0" r="0" b="0"/>
            <a:pathLst>
              <a:path w="5608065">
                <a:moveTo>
                  <a:pt x="0" y="0"/>
                </a:moveTo>
                <a:lnTo>
                  <a:pt x="5608065" y="0"/>
                </a:lnTo>
              </a:path>
            </a:pathLst>
          </a:custGeom>
          <a:ln w="13461">
            <a:solidFill>
              <a:srgbClr val="000000"/>
            </a:solidFill>
            <a:prstDash val="solid"/>
          </a:ln>
        </xdr:spPr>
      </xdr:sp>
    </xdr:grpSp>
    <xdr:clientData/>
  </xdr:oneCellAnchor>
  <xdr:oneCellAnchor>
    <xdr:from>
      <xdr:col>1</xdr:col>
      <xdr:colOff>0</xdr:colOff>
      <xdr:row>65</xdr:row>
      <xdr:rowOff>0</xdr:rowOff>
    </xdr:from>
    <xdr:ext cx="5621527" cy="13461"/>
    <xdr:grpSp>
      <xdr:nvGrpSpPr>
        <xdr:cNvPr id="41" name="Group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pSpPr/>
      </xdr:nvGrpSpPr>
      <xdr:grpSpPr>
        <a:xfrm>
          <a:off x="0" y="17706975"/>
          <a:ext cx="5621527" cy="13461"/>
          <a:chOff x="0" y="21946203"/>
          <a:chExt cx="5621527" cy="13461"/>
        </a:xfrm>
      </xdr:grpSpPr>
      <xdr:sp macro="" textlink="">
        <xdr:nvSpPr>
          <xdr:cNvPr id="42" name="Shape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/>
        </xdr:nvSpPr>
        <xdr:spPr>
          <a:xfrm>
            <a:off x="7492" y="21947600"/>
            <a:ext cx="5606542" cy="0"/>
          </a:xfrm>
          <a:custGeom>
            <a:avLst/>
            <a:gdLst/>
            <a:ahLst/>
            <a:cxnLst/>
            <a:rect l="0" t="0" r="0" b="0"/>
            <a:pathLst>
              <a:path w="5606542">
                <a:moveTo>
                  <a:pt x="0" y="0"/>
                </a:moveTo>
                <a:lnTo>
                  <a:pt x="5606542" y="0"/>
                </a:lnTo>
              </a:path>
            </a:pathLst>
          </a:custGeom>
          <a:ln w="3175">
            <a:solidFill>
              <a:srgbClr val="000000"/>
            </a:solidFill>
            <a:prstDash val="solid"/>
          </a:ln>
        </xdr:spPr>
      </xdr:sp>
      <xdr:sp macro="" textlink="">
        <xdr:nvSpPr>
          <xdr:cNvPr id="43" name="Shape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6730" y="21952934"/>
            <a:ext cx="5608065" cy="0"/>
          </a:xfrm>
          <a:custGeom>
            <a:avLst/>
            <a:gdLst/>
            <a:ahLst/>
            <a:cxnLst/>
            <a:rect l="0" t="0" r="0" b="0"/>
            <a:pathLst>
              <a:path w="5608065">
                <a:moveTo>
                  <a:pt x="0" y="0"/>
                </a:moveTo>
                <a:lnTo>
                  <a:pt x="5608065" y="0"/>
                </a:lnTo>
              </a:path>
            </a:pathLst>
          </a:custGeom>
          <a:ln w="13461">
            <a:solidFill>
              <a:srgbClr val="000000"/>
            </a:solidFill>
            <a:prstDash val="solid"/>
          </a:ln>
        </xdr:spPr>
      </xdr:sp>
    </xdr:grpSp>
    <xdr:clientData/>
  </xdr:oneCellAnchor>
  <xdr:oneCellAnchor>
    <xdr:from>
      <xdr:col>1</xdr:col>
      <xdr:colOff>0</xdr:colOff>
      <xdr:row>65</xdr:row>
      <xdr:rowOff>0</xdr:rowOff>
    </xdr:from>
    <xdr:ext cx="5621527" cy="13461"/>
    <xdr:grpSp>
      <xdr:nvGrpSpPr>
        <xdr:cNvPr id="44" name="Group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/>
      </xdr:nvGrpSpPr>
      <xdr:grpSpPr>
        <a:xfrm>
          <a:off x="0" y="17706975"/>
          <a:ext cx="5621527" cy="13461"/>
          <a:chOff x="0" y="21959665"/>
          <a:chExt cx="5621527" cy="13461"/>
        </a:xfrm>
      </xdr:grpSpPr>
      <xdr:sp macro="" textlink="">
        <xdr:nvSpPr>
          <xdr:cNvPr id="45" name="Shape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/>
        </xdr:nvSpPr>
        <xdr:spPr>
          <a:xfrm>
            <a:off x="7492" y="21961062"/>
            <a:ext cx="5606542" cy="0"/>
          </a:xfrm>
          <a:custGeom>
            <a:avLst/>
            <a:gdLst/>
            <a:ahLst/>
            <a:cxnLst/>
            <a:rect l="0" t="0" r="0" b="0"/>
            <a:pathLst>
              <a:path w="5606542">
                <a:moveTo>
                  <a:pt x="0" y="0"/>
                </a:moveTo>
                <a:lnTo>
                  <a:pt x="5606542" y="0"/>
                </a:lnTo>
              </a:path>
            </a:pathLst>
          </a:custGeom>
          <a:ln w="3175">
            <a:solidFill>
              <a:srgbClr val="000000"/>
            </a:solidFill>
            <a:prstDash val="solid"/>
          </a:ln>
        </xdr:spPr>
      </xdr:sp>
      <xdr:sp macro="" textlink="">
        <xdr:nvSpPr>
          <xdr:cNvPr id="46" name="Shape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/>
        </xdr:nvSpPr>
        <xdr:spPr>
          <a:xfrm>
            <a:off x="6730" y="21966396"/>
            <a:ext cx="5608065" cy="0"/>
          </a:xfrm>
          <a:custGeom>
            <a:avLst/>
            <a:gdLst/>
            <a:ahLst/>
            <a:cxnLst/>
            <a:rect l="0" t="0" r="0" b="0"/>
            <a:pathLst>
              <a:path w="5608065">
                <a:moveTo>
                  <a:pt x="0" y="0"/>
                </a:moveTo>
                <a:lnTo>
                  <a:pt x="5608065" y="0"/>
                </a:lnTo>
              </a:path>
            </a:pathLst>
          </a:custGeom>
          <a:ln w="13461">
            <a:solidFill>
              <a:srgbClr val="000000"/>
            </a:solidFill>
            <a:prstDash val="solid"/>
          </a:ln>
        </xdr:spPr>
      </xdr:sp>
    </xdr:grpSp>
    <xdr:clientData/>
  </xdr:oneCellAnchor>
  <xdr:oneCellAnchor>
    <xdr:from>
      <xdr:col>1</xdr:col>
      <xdr:colOff>0</xdr:colOff>
      <xdr:row>65</xdr:row>
      <xdr:rowOff>0</xdr:rowOff>
    </xdr:from>
    <xdr:ext cx="5621527" cy="13461"/>
    <xdr:grpSp>
      <xdr:nvGrpSpPr>
        <xdr:cNvPr id="47" name="Group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/>
      </xdr:nvGrpSpPr>
      <xdr:grpSpPr>
        <a:xfrm>
          <a:off x="0" y="17706975"/>
          <a:ext cx="5621527" cy="13461"/>
          <a:chOff x="0" y="21973127"/>
          <a:chExt cx="5621527" cy="13461"/>
        </a:xfrm>
      </xdr:grpSpPr>
      <xdr:sp macro="" textlink="">
        <xdr:nvSpPr>
          <xdr:cNvPr id="48" name="Shape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/>
        </xdr:nvSpPr>
        <xdr:spPr>
          <a:xfrm>
            <a:off x="7492" y="21974524"/>
            <a:ext cx="5606542" cy="0"/>
          </a:xfrm>
          <a:custGeom>
            <a:avLst/>
            <a:gdLst/>
            <a:ahLst/>
            <a:cxnLst/>
            <a:rect l="0" t="0" r="0" b="0"/>
            <a:pathLst>
              <a:path w="5606542">
                <a:moveTo>
                  <a:pt x="0" y="0"/>
                </a:moveTo>
                <a:lnTo>
                  <a:pt x="5606542" y="0"/>
                </a:lnTo>
              </a:path>
            </a:pathLst>
          </a:custGeom>
          <a:ln w="3175">
            <a:solidFill>
              <a:srgbClr val="000000"/>
            </a:solidFill>
            <a:prstDash val="solid"/>
          </a:ln>
        </xdr:spPr>
      </xdr:sp>
      <xdr:sp macro="" textlink="">
        <xdr:nvSpPr>
          <xdr:cNvPr id="49" name="Shape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/>
        </xdr:nvSpPr>
        <xdr:spPr>
          <a:xfrm>
            <a:off x="6730" y="21979858"/>
            <a:ext cx="5608065" cy="0"/>
          </a:xfrm>
          <a:custGeom>
            <a:avLst/>
            <a:gdLst/>
            <a:ahLst/>
            <a:cxnLst/>
            <a:rect l="0" t="0" r="0" b="0"/>
            <a:pathLst>
              <a:path w="5608065">
                <a:moveTo>
                  <a:pt x="0" y="0"/>
                </a:moveTo>
                <a:lnTo>
                  <a:pt x="5608065" y="0"/>
                </a:lnTo>
              </a:path>
            </a:pathLst>
          </a:custGeom>
          <a:ln w="13461">
            <a:solidFill>
              <a:srgbClr val="000000"/>
            </a:solidFill>
            <a:prstDash val="solid"/>
          </a:ln>
        </xdr:spPr>
      </xdr:sp>
    </xdr:grpSp>
    <xdr:clientData/>
  </xdr:oneCellAnchor>
  <xdr:oneCellAnchor>
    <xdr:from>
      <xdr:col>1</xdr:col>
      <xdr:colOff>38100</xdr:colOff>
      <xdr:row>65</xdr:row>
      <xdr:rowOff>0</xdr:rowOff>
    </xdr:from>
    <xdr:ext cx="5621528" cy="13462"/>
    <xdr:grpSp>
      <xdr:nvGrpSpPr>
        <xdr:cNvPr id="50" name="Group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/>
      </xdr:nvGrpSpPr>
      <xdr:grpSpPr>
        <a:xfrm>
          <a:off x="38100" y="17706975"/>
          <a:ext cx="5621528" cy="13462"/>
          <a:chOff x="0" y="21986589"/>
          <a:chExt cx="5621528" cy="13462"/>
        </a:xfrm>
      </xdr:grpSpPr>
      <xdr:sp macro="" textlink="">
        <xdr:nvSpPr>
          <xdr:cNvPr id="51" name="Shape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/>
        </xdr:nvSpPr>
        <xdr:spPr>
          <a:xfrm>
            <a:off x="7493" y="21987986"/>
            <a:ext cx="5606542" cy="0"/>
          </a:xfrm>
          <a:custGeom>
            <a:avLst/>
            <a:gdLst/>
            <a:ahLst/>
            <a:cxnLst/>
            <a:rect l="0" t="0" r="0" b="0"/>
            <a:pathLst>
              <a:path w="5606542">
                <a:moveTo>
                  <a:pt x="0" y="0"/>
                </a:moveTo>
                <a:lnTo>
                  <a:pt x="5606542" y="0"/>
                </a:lnTo>
              </a:path>
            </a:pathLst>
          </a:custGeom>
          <a:ln w="3175">
            <a:solidFill>
              <a:srgbClr val="000000"/>
            </a:solidFill>
            <a:prstDash val="solid"/>
          </a:ln>
        </xdr:spPr>
      </xdr:sp>
      <xdr:sp macro="" textlink="">
        <xdr:nvSpPr>
          <xdr:cNvPr id="52" name="Shape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6731" y="21993320"/>
            <a:ext cx="5608065" cy="0"/>
          </a:xfrm>
          <a:custGeom>
            <a:avLst/>
            <a:gdLst/>
            <a:ahLst/>
            <a:cxnLst/>
            <a:rect l="0" t="0" r="0" b="0"/>
            <a:pathLst>
              <a:path w="5608065">
                <a:moveTo>
                  <a:pt x="0" y="0"/>
                </a:moveTo>
                <a:lnTo>
                  <a:pt x="5608065" y="0"/>
                </a:lnTo>
              </a:path>
            </a:pathLst>
          </a:custGeom>
          <a:ln w="13462">
            <a:solidFill>
              <a:srgbClr val="000000"/>
            </a:solidFill>
            <a:prstDash val="solid"/>
          </a:ln>
        </xdr:spPr>
      </xdr:sp>
    </xdr:grpSp>
    <xdr:clientData/>
  </xdr:oneCellAnchor>
  <xdr:oneCellAnchor>
    <xdr:from>
      <xdr:col>1</xdr:col>
      <xdr:colOff>0</xdr:colOff>
      <xdr:row>65</xdr:row>
      <xdr:rowOff>0</xdr:rowOff>
    </xdr:from>
    <xdr:ext cx="5621527" cy="13461"/>
    <xdr:grpSp>
      <xdr:nvGrpSpPr>
        <xdr:cNvPr id="53" name="Group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pSpPr/>
      </xdr:nvGrpSpPr>
      <xdr:grpSpPr>
        <a:xfrm>
          <a:off x="0" y="17706975"/>
          <a:ext cx="5621527" cy="13461"/>
          <a:chOff x="0" y="22000051"/>
          <a:chExt cx="5621527" cy="13461"/>
        </a:xfrm>
      </xdr:grpSpPr>
      <xdr:sp macro="" textlink="">
        <xdr:nvSpPr>
          <xdr:cNvPr id="54" name="Shape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/>
        </xdr:nvSpPr>
        <xdr:spPr>
          <a:xfrm>
            <a:off x="7492" y="22001448"/>
            <a:ext cx="5606542" cy="0"/>
          </a:xfrm>
          <a:custGeom>
            <a:avLst/>
            <a:gdLst/>
            <a:ahLst/>
            <a:cxnLst/>
            <a:rect l="0" t="0" r="0" b="0"/>
            <a:pathLst>
              <a:path w="5606542">
                <a:moveTo>
                  <a:pt x="0" y="0"/>
                </a:moveTo>
                <a:lnTo>
                  <a:pt x="5606542" y="0"/>
                </a:lnTo>
              </a:path>
            </a:pathLst>
          </a:custGeom>
          <a:ln w="3175">
            <a:solidFill>
              <a:srgbClr val="000000"/>
            </a:solidFill>
            <a:prstDash val="solid"/>
          </a:ln>
        </xdr:spPr>
      </xdr:sp>
      <xdr:sp macro="" textlink="">
        <xdr:nvSpPr>
          <xdr:cNvPr id="55" name="Shape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/>
        </xdr:nvSpPr>
        <xdr:spPr>
          <a:xfrm>
            <a:off x="6730" y="22006782"/>
            <a:ext cx="5608065" cy="0"/>
          </a:xfrm>
          <a:custGeom>
            <a:avLst/>
            <a:gdLst/>
            <a:ahLst/>
            <a:cxnLst/>
            <a:rect l="0" t="0" r="0" b="0"/>
            <a:pathLst>
              <a:path w="5608065">
                <a:moveTo>
                  <a:pt x="0" y="0"/>
                </a:moveTo>
                <a:lnTo>
                  <a:pt x="5608065" y="0"/>
                </a:lnTo>
              </a:path>
            </a:pathLst>
          </a:custGeom>
          <a:ln w="13461">
            <a:solidFill>
              <a:srgbClr val="000000"/>
            </a:solidFill>
            <a:prstDash val="solid"/>
          </a:ln>
        </xdr:spPr>
      </xdr:sp>
    </xdr:grpSp>
    <xdr:clientData/>
  </xdr:oneCellAnchor>
  <xdr:oneCellAnchor>
    <xdr:from>
      <xdr:col>1</xdr:col>
      <xdr:colOff>0</xdr:colOff>
      <xdr:row>65</xdr:row>
      <xdr:rowOff>0</xdr:rowOff>
    </xdr:from>
    <xdr:ext cx="5621528" cy="13462"/>
    <xdr:grpSp>
      <xdr:nvGrpSpPr>
        <xdr:cNvPr id="56" name="Group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/>
      </xdr:nvGrpSpPr>
      <xdr:grpSpPr>
        <a:xfrm>
          <a:off x="0" y="17706975"/>
          <a:ext cx="5621528" cy="13462"/>
          <a:chOff x="0" y="22013513"/>
          <a:chExt cx="5621528" cy="13462"/>
        </a:xfrm>
      </xdr:grpSpPr>
      <xdr:sp macro="" textlink="">
        <xdr:nvSpPr>
          <xdr:cNvPr id="57" name="Shape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/>
        </xdr:nvSpPr>
        <xdr:spPr>
          <a:xfrm>
            <a:off x="7493" y="22014910"/>
            <a:ext cx="5606542" cy="0"/>
          </a:xfrm>
          <a:custGeom>
            <a:avLst/>
            <a:gdLst/>
            <a:ahLst/>
            <a:cxnLst/>
            <a:rect l="0" t="0" r="0" b="0"/>
            <a:pathLst>
              <a:path w="5606542">
                <a:moveTo>
                  <a:pt x="0" y="0"/>
                </a:moveTo>
                <a:lnTo>
                  <a:pt x="5606542" y="0"/>
                </a:lnTo>
              </a:path>
            </a:pathLst>
          </a:custGeom>
          <a:ln w="3175">
            <a:solidFill>
              <a:srgbClr val="000000"/>
            </a:solidFill>
            <a:prstDash val="solid"/>
          </a:ln>
        </xdr:spPr>
      </xdr:sp>
      <xdr:sp macro="" textlink="">
        <xdr:nvSpPr>
          <xdr:cNvPr id="58" name="Shape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/>
        </xdr:nvSpPr>
        <xdr:spPr>
          <a:xfrm>
            <a:off x="6731" y="22020244"/>
            <a:ext cx="5608065" cy="0"/>
          </a:xfrm>
          <a:custGeom>
            <a:avLst/>
            <a:gdLst/>
            <a:ahLst/>
            <a:cxnLst/>
            <a:rect l="0" t="0" r="0" b="0"/>
            <a:pathLst>
              <a:path w="5608065">
                <a:moveTo>
                  <a:pt x="0" y="0"/>
                </a:moveTo>
                <a:lnTo>
                  <a:pt x="5608065" y="0"/>
                </a:lnTo>
              </a:path>
            </a:pathLst>
          </a:custGeom>
          <a:ln w="13462">
            <a:solidFill>
              <a:srgbClr val="000000"/>
            </a:solidFill>
            <a:prstDash val="solid"/>
          </a:ln>
        </xdr:spPr>
      </xdr:sp>
    </xdr:grpSp>
    <xdr:clientData/>
  </xdr:oneCellAnchor>
  <xdr:oneCellAnchor>
    <xdr:from>
      <xdr:col>1</xdr:col>
      <xdr:colOff>0</xdr:colOff>
      <xdr:row>65</xdr:row>
      <xdr:rowOff>0</xdr:rowOff>
    </xdr:from>
    <xdr:ext cx="5621528" cy="13462"/>
    <xdr:grpSp>
      <xdr:nvGrpSpPr>
        <xdr:cNvPr id="59" name="Group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GrpSpPr/>
      </xdr:nvGrpSpPr>
      <xdr:grpSpPr>
        <a:xfrm>
          <a:off x="0" y="17706975"/>
          <a:ext cx="5621528" cy="13462"/>
          <a:chOff x="0" y="22026975"/>
          <a:chExt cx="5621528" cy="13462"/>
        </a:xfrm>
      </xdr:grpSpPr>
      <xdr:sp macro="" textlink="">
        <xdr:nvSpPr>
          <xdr:cNvPr id="60" name="Shape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/>
        </xdr:nvSpPr>
        <xdr:spPr>
          <a:xfrm>
            <a:off x="7493" y="22028372"/>
            <a:ext cx="5606542" cy="0"/>
          </a:xfrm>
          <a:custGeom>
            <a:avLst/>
            <a:gdLst/>
            <a:ahLst/>
            <a:cxnLst/>
            <a:rect l="0" t="0" r="0" b="0"/>
            <a:pathLst>
              <a:path w="5606542">
                <a:moveTo>
                  <a:pt x="0" y="0"/>
                </a:moveTo>
                <a:lnTo>
                  <a:pt x="5606542" y="0"/>
                </a:lnTo>
              </a:path>
            </a:pathLst>
          </a:custGeom>
          <a:ln w="3175">
            <a:solidFill>
              <a:srgbClr val="000000"/>
            </a:solidFill>
            <a:prstDash val="solid"/>
          </a:ln>
        </xdr:spPr>
      </xdr:sp>
      <xdr:sp macro="" textlink="">
        <xdr:nvSpPr>
          <xdr:cNvPr id="61" name="Shape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/>
        </xdr:nvSpPr>
        <xdr:spPr>
          <a:xfrm>
            <a:off x="6731" y="22033706"/>
            <a:ext cx="5608065" cy="0"/>
          </a:xfrm>
          <a:custGeom>
            <a:avLst/>
            <a:gdLst/>
            <a:ahLst/>
            <a:cxnLst/>
            <a:rect l="0" t="0" r="0" b="0"/>
            <a:pathLst>
              <a:path w="5608065">
                <a:moveTo>
                  <a:pt x="0" y="0"/>
                </a:moveTo>
                <a:lnTo>
                  <a:pt x="5608065" y="0"/>
                </a:lnTo>
              </a:path>
            </a:pathLst>
          </a:custGeom>
          <a:ln w="13462">
            <a:solidFill>
              <a:srgbClr val="000000"/>
            </a:solidFill>
            <a:prstDash val="solid"/>
          </a:ln>
        </xdr:spPr>
      </xdr:sp>
    </xdr:grpSp>
    <xdr:clientData/>
  </xdr:oneCellAnchor>
  <xdr:oneCellAnchor>
    <xdr:from>
      <xdr:col>1</xdr:col>
      <xdr:colOff>0</xdr:colOff>
      <xdr:row>65</xdr:row>
      <xdr:rowOff>0</xdr:rowOff>
    </xdr:from>
    <xdr:ext cx="5621527" cy="13461"/>
    <xdr:grpSp>
      <xdr:nvGrpSpPr>
        <xdr:cNvPr id="62" name="Group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/>
      </xdr:nvGrpSpPr>
      <xdr:grpSpPr>
        <a:xfrm>
          <a:off x="0" y="17706975"/>
          <a:ext cx="5621527" cy="13461"/>
          <a:chOff x="0" y="22040437"/>
          <a:chExt cx="5621527" cy="13461"/>
        </a:xfrm>
      </xdr:grpSpPr>
      <xdr:sp macro="" textlink="">
        <xdr:nvSpPr>
          <xdr:cNvPr id="63" name="Shape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/>
        </xdr:nvSpPr>
        <xdr:spPr>
          <a:xfrm>
            <a:off x="7492" y="22041834"/>
            <a:ext cx="5606542" cy="0"/>
          </a:xfrm>
          <a:custGeom>
            <a:avLst/>
            <a:gdLst/>
            <a:ahLst/>
            <a:cxnLst/>
            <a:rect l="0" t="0" r="0" b="0"/>
            <a:pathLst>
              <a:path w="5606542">
                <a:moveTo>
                  <a:pt x="0" y="0"/>
                </a:moveTo>
                <a:lnTo>
                  <a:pt x="5606542" y="0"/>
                </a:lnTo>
              </a:path>
            </a:pathLst>
          </a:custGeom>
          <a:ln w="3175">
            <a:solidFill>
              <a:srgbClr val="000000"/>
            </a:solidFill>
            <a:prstDash val="solid"/>
          </a:ln>
        </xdr:spPr>
      </xdr:sp>
      <xdr:sp macro="" textlink="">
        <xdr:nvSpPr>
          <xdr:cNvPr id="64" name="Shape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/>
        </xdr:nvSpPr>
        <xdr:spPr>
          <a:xfrm>
            <a:off x="6730" y="22047168"/>
            <a:ext cx="5608065" cy="0"/>
          </a:xfrm>
          <a:custGeom>
            <a:avLst/>
            <a:gdLst/>
            <a:ahLst/>
            <a:cxnLst/>
            <a:rect l="0" t="0" r="0" b="0"/>
            <a:pathLst>
              <a:path w="5608065">
                <a:moveTo>
                  <a:pt x="0" y="0"/>
                </a:moveTo>
                <a:lnTo>
                  <a:pt x="5608065" y="0"/>
                </a:lnTo>
              </a:path>
            </a:pathLst>
          </a:custGeom>
          <a:ln w="13461">
            <a:solidFill>
              <a:srgbClr val="000000"/>
            </a:solidFill>
            <a:prstDash val="solid"/>
          </a:ln>
        </xdr:spPr>
      </xdr:sp>
    </xdr:grpSp>
    <xdr:clientData/>
  </xdr:oneCellAnchor>
  <xdr:oneCellAnchor>
    <xdr:from>
      <xdr:col>1</xdr:col>
      <xdr:colOff>0</xdr:colOff>
      <xdr:row>65</xdr:row>
      <xdr:rowOff>0</xdr:rowOff>
    </xdr:from>
    <xdr:ext cx="5621527" cy="13461"/>
    <xdr:grpSp>
      <xdr:nvGrpSpPr>
        <xdr:cNvPr id="65" name="Group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GrpSpPr/>
      </xdr:nvGrpSpPr>
      <xdr:grpSpPr>
        <a:xfrm>
          <a:off x="0" y="17706975"/>
          <a:ext cx="5621527" cy="13461"/>
          <a:chOff x="0" y="22053899"/>
          <a:chExt cx="5621527" cy="13461"/>
        </a:xfrm>
      </xdr:grpSpPr>
      <xdr:sp macro="" textlink="">
        <xdr:nvSpPr>
          <xdr:cNvPr id="66" name="Shape 6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/>
        </xdr:nvSpPr>
        <xdr:spPr>
          <a:xfrm>
            <a:off x="7492" y="22055295"/>
            <a:ext cx="5606542" cy="0"/>
          </a:xfrm>
          <a:custGeom>
            <a:avLst/>
            <a:gdLst/>
            <a:ahLst/>
            <a:cxnLst/>
            <a:rect l="0" t="0" r="0" b="0"/>
            <a:pathLst>
              <a:path w="5606542">
                <a:moveTo>
                  <a:pt x="0" y="0"/>
                </a:moveTo>
                <a:lnTo>
                  <a:pt x="5606542" y="0"/>
                </a:lnTo>
              </a:path>
            </a:pathLst>
          </a:custGeom>
          <a:ln w="3175">
            <a:solidFill>
              <a:srgbClr val="000000"/>
            </a:solidFill>
            <a:prstDash val="solid"/>
          </a:ln>
        </xdr:spPr>
      </xdr:sp>
      <xdr:sp macro="" textlink="">
        <xdr:nvSpPr>
          <xdr:cNvPr id="67" name="Shape 66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/>
        </xdr:nvSpPr>
        <xdr:spPr>
          <a:xfrm>
            <a:off x="6730" y="22060630"/>
            <a:ext cx="5608065" cy="0"/>
          </a:xfrm>
          <a:custGeom>
            <a:avLst/>
            <a:gdLst/>
            <a:ahLst/>
            <a:cxnLst/>
            <a:rect l="0" t="0" r="0" b="0"/>
            <a:pathLst>
              <a:path w="5608065">
                <a:moveTo>
                  <a:pt x="0" y="0"/>
                </a:moveTo>
                <a:lnTo>
                  <a:pt x="5608065" y="0"/>
                </a:lnTo>
              </a:path>
            </a:pathLst>
          </a:custGeom>
          <a:ln w="13461">
            <a:solidFill>
              <a:srgbClr val="000000"/>
            </a:solidFill>
            <a:prstDash val="solid"/>
          </a:ln>
        </xdr:spPr>
      </xdr:sp>
    </xdr:grpSp>
    <xdr:clientData/>
  </xdr:oneCellAnchor>
  <xdr:oneCellAnchor>
    <xdr:from>
      <xdr:col>1</xdr:col>
      <xdr:colOff>0</xdr:colOff>
      <xdr:row>65</xdr:row>
      <xdr:rowOff>0</xdr:rowOff>
    </xdr:from>
    <xdr:ext cx="5621528" cy="13462"/>
    <xdr:grpSp>
      <xdr:nvGrpSpPr>
        <xdr:cNvPr id="68" name="Group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/>
      </xdr:nvGrpSpPr>
      <xdr:grpSpPr>
        <a:xfrm>
          <a:off x="0" y="17706975"/>
          <a:ext cx="5621528" cy="13462"/>
          <a:chOff x="0" y="22067360"/>
          <a:chExt cx="5621528" cy="13462"/>
        </a:xfrm>
      </xdr:grpSpPr>
      <xdr:sp macro="" textlink="">
        <xdr:nvSpPr>
          <xdr:cNvPr id="69" name="Shape 6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/>
        </xdr:nvSpPr>
        <xdr:spPr>
          <a:xfrm>
            <a:off x="7493" y="22068758"/>
            <a:ext cx="5606542" cy="0"/>
          </a:xfrm>
          <a:custGeom>
            <a:avLst/>
            <a:gdLst/>
            <a:ahLst/>
            <a:cxnLst/>
            <a:rect l="0" t="0" r="0" b="0"/>
            <a:pathLst>
              <a:path w="5606542">
                <a:moveTo>
                  <a:pt x="0" y="0"/>
                </a:moveTo>
                <a:lnTo>
                  <a:pt x="5606542" y="0"/>
                </a:lnTo>
              </a:path>
            </a:pathLst>
          </a:custGeom>
          <a:ln w="3175">
            <a:solidFill>
              <a:srgbClr val="000000"/>
            </a:solidFill>
            <a:prstDash val="solid"/>
          </a:ln>
        </xdr:spPr>
      </xdr:sp>
      <xdr:sp macro="" textlink="">
        <xdr:nvSpPr>
          <xdr:cNvPr id="70" name="Shape 6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/>
        </xdr:nvSpPr>
        <xdr:spPr>
          <a:xfrm>
            <a:off x="6731" y="22074092"/>
            <a:ext cx="5608065" cy="0"/>
          </a:xfrm>
          <a:custGeom>
            <a:avLst/>
            <a:gdLst/>
            <a:ahLst/>
            <a:cxnLst/>
            <a:rect l="0" t="0" r="0" b="0"/>
            <a:pathLst>
              <a:path w="5608065">
                <a:moveTo>
                  <a:pt x="0" y="0"/>
                </a:moveTo>
                <a:lnTo>
                  <a:pt x="5608065" y="0"/>
                </a:lnTo>
              </a:path>
            </a:pathLst>
          </a:custGeom>
          <a:ln w="13462">
            <a:solidFill>
              <a:srgbClr val="000000"/>
            </a:solidFill>
            <a:prstDash val="solid"/>
          </a:ln>
        </xdr:spPr>
      </xdr:sp>
    </xdr:grpSp>
    <xdr:clientData/>
  </xdr:oneCellAnchor>
  <xdr:oneCellAnchor>
    <xdr:from>
      <xdr:col>1</xdr:col>
      <xdr:colOff>0</xdr:colOff>
      <xdr:row>65</xdr:row>
      <xdr:rowOff>0</xdr:rowOff>
    </xdr:from>
    <xdr:ext cx="5621528" cy="13462"/>
    <xdr:grpSp>
      <xdr:nvGrpSpPr>
        <xdr:cNvPr id="71" name="Group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GrpSpPr/>
      </xdr:nvGrpSpPr>
      <xdr:grpSpPr>
        <a:xfrm>
          <a:off x="0" y="17706975"/>
          <a:ext cx="5621528" cy="13462"/>
          <a:chOff x="0" y="22080823"/>
          <a:chExt cx="5621528" cy="13462"/>
        </a:xfrm>
      </xdr:grpSpPr>
      <xdr:sp macro="" textlink="">
        <xdr:nvSpPr>
          <xdr:cNvPr id="72" name="Shape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/>
        </xdr:nvSpPr>
        <xdr:spPr>
          <a:xfrm>
            <a:off x="7493" y="22082220"/>
            <a:ext cx="5606542" cy="0"/>
          </a:xfrm>
          <a:custGeom>
            <a:avLst/>
            <a:gdLst/>
            <a:ahLst/>
            <a:cxnLst/>
            <a:rect l="0" t="0" r="0" b="0"/>
            <a:pathLst>
              <a:path w="5606542">
                <a:moveTo>
                  <a:pt x="0" y="0"/>
                </a:moveTo>
                <a:lnTo>
                  <a:pt x="5606542" y="0"/>
                </a:lnTo>
              </a:path>
            </a:pathLst>
          </a:custGeom>
          <a:ln w="3175">
            <a:solidFill>
              <a:srgbClr val="000000"/>
            </a:solidFill>
            <a:prstDash val="solid"/>
          </a:ln>
        </xdr:spPr>
      </xdr:sp>
      <xdr:sp macro="" textlink="">
        <xdr:nvSpPr>
          <xdr:cNvPr id="73" name="Shape 7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/>
        </xdr:nvSpPr>
        <xdr:spPr>
          <a:xfrm>
            <a:off x="6731" y="22087554"/>
            <a:ext cx="5608065" cy="0"/>
          </a:xfrm>
          <a:custGeom>
            <a:avLst/>
            <a:gdLst/>
            <a:ahLst/>
            <a:cxnLst/>
            <a:rect l="0" t="0" r="0" b="0"/>
            <a:pathLst>
              <a:path w="5608065">
                <a:moveTo>
                  <a:pt x="0" y="0"/>
                </a:moveTo>
                <a:lnTo>
                  <a:pt x="5608065" y="0"/>
                </a:lnTo>
              </a:path>
            </a:pathLst>
          </a:custGeom>
          <a:ln w="13462">
            <a:solidFill>
              <a:srgbClr val="000000"/>
            </a:solidFill>
            <a:prstDash val="solid"/>
          </a:ln>
        </xdr:spPr>
      </xdr:sp>
    </xdr:grp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iotech%20Bolivia\Ventas\Precios%20EXW\Nova\2026\Biotech%20Bolivia%20pricelist%2020260101_aprob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otech Bolivia pricelist 20260"/>
    </sheetNames>
    <sheetDataSet>
      <sheetData sheetId="0" refreshError="1">
        <row r="4">
          <cell r="A4">
            <v>21491</v>
          </cell>
          <cell r="B4" t="str">
            <v>ACC PACK PHOX</v>
          </cell>
          <cell r="C4">
            <v>3332</v>
          </cell>
          <cell r="D4" t="str">
            <v>USD</v>
          </cell>
          <cell r="E4">
            <v>2</v>
          </cell>
        </row>
        <row r="5">
          <cell r="A5">
            <v>23591</v>
          </cell>
          <cell r="B5" t="str">
            <v>KIT BARCODE SCANNER</v>
          </cell>
          <cell r="C5">
            <v>402.25</v>
          </cell>
          <cell r="D5" t="str">
            <v>USD</v>
          </cell>
          <cell r="E5">
            <v>2</v>
          </cell>
        </row>
        <row r="6">
          <cell r="A6">
            <v>27802</v>
          </cell>
          <cell r="B6" t="str">
            <v>ACC PACK PHOX PLUS</v>
          </cell>
          <cell r="C6">
            <v>4165</v>
          </cell>
          <cell r="D6" t="str">
            <v>USD</v>
          </cell>
          <cell r="E6">
            <v>2</v>
          </cell>
        </row>
        <row r="7">
          <cell r="A7">
            <v>34187</v>
          </cell>
          <cell r="B7" t="str">
            <v>ACC PACK PHOX PLUS/LAC  L</v>
          </cell>
          <cell r="C7">
            <v>4290</v>
          </cell>
          <cell r="D7" t="str">
            <v>USD</v>
          </cell>
          <cell r="E7">
            <v>2</v>
          </cell>
        </row>
        <row r="8">
          <cell r="A8">
            <v>34642</v>
          </cell>
          <cell r="B8" t="str">
            <v>CART PHOX SYSTEM</v>
          </cell>
          <cell r="C8">
            <v>935</v>
          </cell>
          <cell r="D8" t="str">
            <v>USD</v>
          </cell>
          <cell r="E8">
            <v>2</v>
          </cell>
        </row>
        <row r="9">
          <cell r="A9">
            <v>37800</v>
          </cell>
          <cell r="B9" t="str">
            <v>CART STP CCX W/UPS 220VAC INTERNATIONAL</v>
          </cell>
          <cell r="C9">
            <v>2525</v>
          </cell>
          <cell r="D9" t="str">
            <v>USD</v>
          </cell>
          <cell r="E9">
            <v>2</v>
          </cell>
        </row>
        <row r="10">
          <cell r="A10">
            <v>53653</v>
          </cell>
          <cell r="B10" t="str">
            <v>ANALYZER PRIME ES COMP W/SCANNER</v>
          </cell>
          <cell r="C10">
            <v>4532</v>
          </cell>
          <cell r="D10" t="str">
            <v>USD</v>
          </cell>
          <cell r="E10">
            <v>2</v>
          </cell>
        </row>
        <row r="11">
          <cell r="A11">
            <v>53654</v>
          </cell>
          <cell r="B11" t="str">
            <v>ANALYZER PRIME ES COMP W/TRAY/SCAN</v>
          </cell>
          <cell r="C11">
            <v>5325</v>
          </cell>
          <cell r="D11" t="str">
            <v>USD</v>
          </cell>
          <cell r="E11">
            <v>2</v>
          </cell>
        </row>
        <row r="12">
          <cell r="A12">
            <v>53655</v>
          </cell>
          <cell r="B12" t="str">
            <v>ANALYZER PRIME ABG W/SCANNER</v>
          </cell>
          <cell r="C12">
            <v>5609</v>
          </cell>
          <cell r="D12" t="str">
            <v>USD</v>
          </cell>
          <cell r="E12">
            <v>2</v>
          </cell>
        </row>
        <row r="13">
          <cell r="A13">
            <v>53657</v>
          </cell>
          <cell r="B13" t="str">
            <v>ANALYZER PRIME CCS COMP W/SCANNER</v>
          </cell>
          <cell r="C13">
            <v>6515</v>
          </cell>
          <cell r="D13" t="str">
            <v>USD</v>
          </cell>
          <cell r="E13">
            <v>2</v>
          </cell>
        </row>
        <row r="14">
          <cell r="A14">
            <v>53663</v>
          </cell>
          <cell r="B14" t="str">
            <v>ANALYZER REMFG PRIME ES COMP  W/SCANNER</v>
          </cell>
          <cell r="C14">
            <v>3172</v>
          </cell>
          <cell r="D14" t="str">
            <v>USD</v>
          </cell>
          <cell r="E14">
            <v>2</v>
          </cell>
        </row>
        <row r="15">
          <cell r="A15">
            <v>53664</v>
          </cell>
          <cell r="B15" t="str">
            <v>ANALYZER REMFG PRIME ES COMP W/TRAY/SCAN</v>
          </cell>
          <cell r="C15">
            <v>3728</v>
          </cell>
          <cell r="D15" t="str">
            <v>USD</v>
          </cell>
          <cell r="E15">
            <v>2</v>
          </cell>
        </row>
        <row r="16">
          <cell r="A16">
            <v>53665</v>
          </cell>
          <cell r="B16" t="str">
            <v>ANALYZER REMFG PRIME ABG W/SCANNER</v>
          </cell>
          <cell r="C16">
            <v>3926</v>
          </cell>
          <cell r="D16" t="str">
            <v>USD</v>
          </cell>
          <cell r="E16">
            <v>2</v>
          </cell>
        </row>
        <row r="17">
          <cell r="A17">
            <v>53667</v>
          </cell>
          <cell r="B17" t="str">
            <v>ANALYZER REMFG PRIME CCS COMP W/SCANNER</v>
          </cell>
          <cell r="C17">
            <v>4561</v>
          </cell>
          <cell r="D17" t="str">
            <v>USD</v>
          </cell>
          <cell r="E17">
            <v>2</v>
          </cell>
        </row>
        <row r="18">
          <cell r="A18">
            <v>56668</v>
          </cell>
          <cell r="B18" t="str">
            <v>ANALYZER TWO BAYS ALLEGRO</v>
          </cell>
          <cell r="C18">
            <v>5775</v>
          </cell>
          <cell r="D18" t="str">
            <v>USD</v>
          </cell>
          <cell r="E18">
            <v>2</v>
          </cell>
        </row>
        <row r="19">
          <cell r="A19">
            <v>59423</v>
          </cell>
          <cell r="B19" t="str">
            <v>ANALYZER PRIME PLUS W/ACC PACK</v>
          </cell>
          <cell r="C19">
            <v>13596</v>
          </cell>
          <cell r="D19" t="str">
            <v>USD</v>
          </cell>
          <cell r="E19">
            <v>2</v>
          </cell>
        </row>
        <row r="20">
          <cell r="A20">
            <v>59904</v>
          </cell>
          <cell r="B20" t="str">
            <v>ANALYZER SELF TESTING ALLEGRO</v>
          </cell>
          <cell r="C20">
            <v>5775</v>
          </cell>
          <cell r="D20" t="str">
            <v>USD</v>
          </cell>
          <cell r="E20">
            <v>2</v>
          </cell>
        </row>
        <row r="21">
          <cell r="A21">
            <v>60118</v>
          </cell>
          <cell r="B21" t="str">
            <v>ANALYZER SINGLE BAY A1C + UACR ALLEGRO</v>
          </cell>
          <cell r="C21">
            <v>3960</v>
          </cell>
          <cell r="D21" t="str">
            <v>USD</v>
          </cell>
          <cell r="E21">
            <v>2</v>
          </cell>
        </row>
        <row r="22">
          <cell r="A22">
            <v>60123</v>
          </cell>
          <cell r="B22" t="str">
            <v>ANALYZER ALLEGRO SINGLE BAY LIPIDS+UACR</v>
          </cell>
          <cell r="C22">
            <v>3960</v>
          </cell>
          <cell r="D22" t="str">
            <v>USD</v>
          </cell>
          <cell r="E22">
            <v>2</v>
          </cell>
        </row>
        <row r="23">
          <cell r="A23">
            <v>63516</v>
          </cell>
          <cell r="B23" t="str">
            <v>ANALYZER PRIME PLUS POC W/ ACC PACK</v>
          </cell>
          <cell r="C23">
            <v>13596</v>
          </cell>
          <cell r="D23" t="str">
            <v>USD</v>
          </cell>
          <cell r="E23">
            <v>2</v>
          </cell>
        </row>
        <row r="24">
          <cell r="A24">
            <v>66925</v>
          </cell>
          <cell r="B24" t="str">
            <v>ANALYZER REMFG PRIME PLUS POC W/ACC PACK</v>
          </cell>
          <cell r="C24">
            <v>9517</v>
          </cell>
          <cell r="D24" t="str">
            <v>USD</v>
          </cell>
          <cell r="E24">
            <v>2</v>
          </cell>
        </row>
        <row r="25">
          <cell r="A25">
            <v>99802</v>
          </cell>
          <cell r="B25" t="str">
            <v>ANALYZER ROUTINE OPERATOR TRAINING SESSI</v>
          </cell>
          <cell r="C25">
            <v>162</v>
          </cell>
          <cell r="D25" t="str">
            <v>USD</v>
          </cell>
          <cell r="E25">
            <v>2</v>
          </cell>
        </row>
        <row r="26">
          <cell r="A26">
            <v>99804</v>
          </cell>
          <cell r="B26" t="str">
            <v>ANALYZER LEAD OPERATOR TRAINING SESSION</v>
          </cell>
          <cell r="C26">
            <v>485.5</v>
          </cell>
          <cell r="D26" t="str">
            <v>USD</v>
          </cell>
          <cell r="E26">
            <v>2</v>
          </cell>
        </row>
        <row r="27">
          <cell r="A27">
            <v>99807</v>
          </cell>
          <cell r="B27" t="str">
            <v>INHOUSE CORRELATION DATA ANALYSIS</v>
          </cell>
          <cell r="C27">
            <v>283.25</v>
          </cell>
          <cell r="D27" t="str">
            <v>USD</v>
          </cell>
          <cell r="E27">
            <v>2</v>
          </cell>
        </row>
        <row r="28">
          <cell r="A28">
            <v>18</v>
          </cell>
          <cell r="B28" t="str">
            <v>SOLN CONDITIONING NA ELECTRODE</v>
          </cell>
          <cell r="C28">
            <v>24.5</v>
          </cell>
          <cell r="D28" t="str">
            <v>USD</v>
          </cell>
          <cell r="E28">
            <v>3</v>
          </cell>
        </row>
        <row r="29">
          <cell r="A29">
            <v>99</v>
          </cell>
          <cell r="B29" t="str">
            <v>INT FILLING SOLN CL ELECTRODE</v>
          </cell>
          <cell r="C29">
            <v>24.5</v>
          </cell>
          <cell r="D29" t="str">
            <v>USD</v>
          </cell>
          <cell r="E29">
            <v>3</v>
          </cell>
        </row>
        <row r="30">
          <cell r="A30">
            <v>101</v>
          </cell>
          <cell r="B30" t="str">
            <v>INT FILLING SOLN TCO2 ELECTRODE</v>
          </cell>
          <cell r="C30">
            <v>25.5</v>
          </cell>
          <cell r="D30" t="str">
            <v>USD</v>
          </cell>
          <cell r="E30">
            <v>3</v>
          </cell>
        </row>
        <row r="31">
          <cell r="A31">
            <v>125</v>
          </cell>
          <cell r="B31" t="str">
            <v>PREMEMBRANED TCO2 CAP/GLOSS NOVA CRT</v>
          </cell>
          <cell r="C31">
            <v>89</v>
          </cell>
          <cell r="D31" t="str">
            <v>USD</v>
          </cell>
          <cell r="E31">
            <v>3</v>
          </cell>
        </row>
        <row r="32">
          <cell r="A32">
            <v>2702</v>
          </cell>
          <cell r="B32" t="str">
            <v>SAMPLER PROBE CLEANING KIT</v>
          </cell>
          <cell r="C32">
            <v>4.25</v>
          </cell>
          <cell r="D32" t="str">
            <v>USD</v>
          </cell>
          <cell r="E32">
            <v>3</v>
          </cell>
        </row>
        <row r="33">
          <cell r="A33">
            <v>8153</v>
          </cell>
          <cell r="B33" t="str">
            <v>WSHR SEALING REPLACMENT KIT ISE STP</v>
          </cell>
          <cell r="C33">
            <v>12.75</v>
          </cell>
          <cell r="D33" t="str">
            <v>USD</v>
          </cell>
          <cell r="E33">
            <v>3</v>
          </cell>
        </row>
        <row r="34">
          <cell r="A34">
            <v>8796</v>
          </cell>
          <cell r="B34" t="str">
            <v>MEMBRANE KIT BUN N12</v>
          </cell>
          <cell r="C34">
            <v>86</v>
          </cell>
          <cell r="D34" t="str">
            <v>USD</v>
          </cell>
          <cell r="E34">
            <v>3</v>
          </cell>
        </row>
        <row r="35">
          <cell r="A35">
            <v>9450</v>
          </cell>
          <cell r="B35" t="str">
            <v>ASSY SEPTUM SUPPORT CRT</v>
          </cell>
          <cell r="C35">
            <v>11.25</v>
          </cell>
          <cell r="D35" t="str">
            <v>USD</v>
          </cell>
          <cell r="E35">
            <v>3</v>
          </cell>
        </row>
        <row r="36">
          <cell r="A36">
            <v>9583</v>
          </cell>
          <cell r="B36" t="str">
            <v>MIXER CRT</v>
          </cell>
          <cell r="C36">
            <v>268.5</v>
          </cell>
          <cell r="D36" t="str">
            <v>USD</v>
          </cell>
          <cell r="E36">
            <v>3</v>
          </cell>
        </row>
        <row r="37">
          <cell r="A37">
            <v>9602</v>
          </cell>
          <cell r="B37" t="str">
            <v>SENSOR FLOWCELL BUN CRT</v>
          </cell>
          <cell r="C37">
            <v>634.5</v>
          </cell>
          <cell r="D37" t="str">
            <v>USD</v>
          </cell>
          <cell r="E37">
            <v>3</v>
          </cell>
        </row>
        <row r="38">
          <cell r="A38">
            <v>9909</v>
          </cell>
          <cell r="B38" t="str">
            <v>PAPER THERMAL 4 ROLL PACKAGE 40 COLUMN</v>
          </cell>
          <cell r="C38">
            <v>24.75</v>
          </cell>
          <cell r="D38" t="str">
            <v>USD</v>
          </cell>
          <cell r="E38">
            <v>3</v>
          </cell>
        </row>
        <row r="39">
          <cell r="A39">
            <v>9990</v>
          </cell>
          <cell r="B39" t="str">
            <v>PAPER THERMAL PRINTER 5/CASE</v>
          </cell>
          <cell r="C39">
            <v>35</v>
          </cell>
          <cell r="D39" t="str">
            <v>USD</v>
          </cell>
          <cell r="E39">
            <v>3</v>
          </cell>
        </row>
        <row r="40">
          <cell r="A40">
            <v>12799</v>
          </cell>
          <cell r="B40" t="str">
            <v>TUBING HARNESS N12 CRT W/DIL</v>
          </cell>
          <cell r="C40">
            <v>229.25</v>
          </cell>
          <cell r="D40" t="str">
            <v>USD</v>
          </cell>
          <cell r="E40">
            <v>3</v>
          </cell>
        </row>
        <row r="41">
          <cell r="A41">
            <v>12878</v>
          </cell>
          <cell r="B41" t="str">
            <v>PROBE SAMPLE NOVA CRT</v>
          </cell>
          <cell r="C41">
            <v>128.25</v>
          </cell>
          <cell r="D41" t="str">
            <v>USD</v>
          </cell>
          <cell r="E41">
            <v>3</v>
          </cell>
        </row>
        <row r="42">
          <cell r="A42">
            <v>12882</v>
          </cell>
          <cell r="B42" t="str">
            <v>PACK DILUTOR NCRT</v>
          </cell>
          <cell r="C42">
            <v>41.5</v>
          </cell>
          <cell r="D42" t="str">
            <v>USD</v>
          </cell>
          <cell r="E42">
            <v>3</v>
          </cell>
        </row>
        <row r="43">
          <cell r="A43">
            <v>13049</v>
          </cell>
          <cell r="B43" t="str">
            <v>SENSOR HEMATOCRIT NCRT</v>
          </cell>
          <cell r="C43">
            <v>260</v>
          </cell>
          <cell r="D43" t="str">
            <v>USD</v>
          </cell>
          <cell r="E43">
            <v>3</v>
          </cell>
        </row>
        <row r="44">
          <cell r="A44">
            <v>13141</v>
          </cell>
          <cell r="B44" t="str">
            <v>S LINE SEGMENTS(6) NCRT 1/5/11</v>
          </cell>
          <cell r="C44">
            <v>29.75</v>
          </cell>
          <cell r="D44" t="str">
            <v>USD</v>
          </cell>
          <cell r="E44">
            <v>3</v>
          </cell>
        </row>
        <row r="45">
          <cell r="A45">
            <v>13142</v>
          </cell>
          <cell r="B45" t="str">
            <v>S LINE SEGMENTS (6) NCRT 12/14</v>
          </cell>
          <cell r="C45">
            <v>26.5</v>
          </cell>
          <cell r="D45" t="str">
            <v>USD</v>
          </cell>
          <cell r="E45">
            <v>3</v>
          </cell>
        </row>
        <row r="46">
          <cell r="A46">
            <v>13143</v>
          </cell>
          <cell r="B46" t="str">
            <v>S LINE SEGMENTS (6) NCRT 8/13</v>
          </cell>
          <cell r="C46">
            <v>29.75</v>
          </cell>
          <cell r="D46" t="str">
            <v>USD</v>
          </cell>
          <cell r="E46">
            <v>3</v>
          </cell>
        </row>
        <row r="47">
          <cell r="A47">
            <v>13177</v>
          </cell>
          <cell r="B47" t="str">
            <v>SOLN GLU/BUN OVER RANGE STP</v>
          </cell>
          <cell r="C47">
            <v>20.5</v>
          </cell>
          <cell r="D47" t="str">
            <v>USD</v>
          </cell>
          <cell r="E47">
            <v>3</v>
          </cell>
        </row>
        <row r="48">
          <cell r="A48">
            <v>13194</v>
          </cell>
          <cell r="B48" t="str">
            <v>W/H/R TUBING NCRT 4/12</v>
          </cell>
          <cell r="C48">
            <v>142.25</v>
          </cell>
          <cell r="D48" t="str">
            <v>USD</v>
          </cell>
          <cell r="E48">
            <v>3</v>
          </cell>
        </row>
        <row r="49">
          <cell r="A49">
            <v>13195</v>
          </cell>
          <cell r="B49" t="str">
            <v>W/R TUBING NCRT 1/5/11/13 W/DIL 8 W/O DI</v>
          </cell>
          <cell r="C49">
            <v>95.75</v>
          </cell>
          <cell r="D49" t="str">
            <v>USD</v>
          </cell>
          <cell r="E49">
            <v>3</v>
          </cell>
        </row>
        <row r="50">
          <cell r="A50">
            <v>13196</v>
          </cell>
          <cell r="B50" t="str">
            <v>W/R TUBING NCRT 1/5/11/13 W/O DIL</v>
          </cell>
          <cell r="C50">
            <v>85.5</v>
          </cell>
          <cell r="D50" t="str">
            <v>USD</v>
          </cell>
          <cell r="E50">
            <v>3</v>
          </cell>
        </row>
        <row r="51">
          <cell r="A51">
            <v>13197</v>
          </cell>
          <cell r="B51" t="str">
            <v>W/R TUBING NCRT 10 W/DIL</v>
          </cell>
          <cell r="C51">
            <v>95.75</v>
          </cell>
          <cell r="D51" t="str">
            <v>USD</v>
          </cell>
          <cell r="E51">
            <v>3</v>
          </cell>
        </row>
        <row r="52">
          <cell r="A52">
            <v>13198</v>
          </cell>
          <cell r="B52" t="str">
            <v>W/R TUBING NCRT 10 W/O DIL</v>
          </cell>
          <cell r="C52">
            <v>85.5</v>
          </cell>
          <cell r="D52" t="str">
            <v>USD</v>
          </cell>
          <cell r="E52">
            <v>3</v>
          </cell>
        </row>
        <row r="53">
          <cell r="A53">
            <v>13200</v>
          </cell>
          <cell r="B53" t="str">
            <v>SENSOR GLUCOSE NCRT</v>
          </cell>
          <cell r="C53">
            <v>466.75</v>
          </cell>
          <cell r="D53" t="str">
            <v>USD</v>
          </cell>
          <cell r="E53">
            <v>3</v>
          </cell>
        </row>
        <row r="54">
          <cell r="A54">
            <v>13203</v>
          </cell>
          <cell r="B54" t="str">
            <v>SPACER SENSOR NCRT</v>
          </cell>
          <cell r="C54">
            <v>151.5</v>
          </cell>
          <cell r="D54" t="str">
            <v>USD</v>
          </cell>
          <cell r="E54">
            <v>3</v>
          </cell>
        </row>
        <row r="55">
          <cell r="A55">
            <v>13294</v>
          </cell>
          <cell r="B55" t="str">
            <v>INT FILLING SOLN MG ELECTRODE - INT USE</v>
          </cell>
          <cell r="C55">
            <v>22.75</v>
          </cell>
          <cell r="D55" t="str">
            <v>USD</v>
          </cell>
          <cell r="E55">
            <v>3</v>
          </cell>
        </row>
        <row r="56">
          <cell r="A56">
            <v>13523</v>
          </cell>
          <cell r="B56" t="str">
            <v>LINEARITY STANDARD SET D L1</v>
          </cell>
          <cell r="C56">
            <v>59.75</v>
          </cell>
          <cell r="D56" t="str">
            <v>USD</v>
          </cell>
          <cell r="E56">
            <v>3</v>
          </cell>
        </row>
        <row r="57">
          <cell r="A57">
            <v>13524</v>
          </cell>
          <cell r="B57" t="str">
            <v>LINEARITY STANDARD SET D L2</v>
          </cell>
          <cell r="C57">
            <v>59.75</v>
          </cell>
          <cell r="D57" t="str">
            <v>USD</v>
          </cell>
          <cell r="E57">
            <v>3</v>
          </cell>
        </row>
        <row r="58">
          <cell r="A58">
            <v>13612</v>
          </cell>
          <cell r="B58" t="str">
            <v>LABEL SAMPLE TRAY RND URINE</v>
          </cell>
          <cell r="C58">
            <v>13.5</v>
          </cell>
          <cell r="D58" t="str">
            <v>USD</v>
          </cell>
          <cell r="E58">
            <v>3</v>
          </cell>
        </row>
        <row r="59">
          <cell r="A59">
            <v>13984</v>
          </cell>
          <cell r="B59" t="str">
            <v>MICROSAMPLE STD NOVA 1/5/10/1/13</v>
          </cell>
          <cell r="C59">
            <v>21.75</v>
          </cell>
          <cell r="D59" t="str">
            <v>USD</v>
          </cell>
          <cell r="E59">
            <v>3</v>
          </cell>
        </row>
        <row r="60">
          <cell r="A60">
            <v>13986</v>
          </cell>
          <cell r="B60" t="str">
            <v>MICROSAMPLE DILUENT NOVA</v>
          </cell>
          <cell r="C60">
            <v>14.5</v>
          </cell>
          <cell r="D60" t="str">
            <v>USD</v>
          </cell>
          <cell r="E60">
            <v>3</v>
          </cell>
        </row>
        <row r="61">
          <cell r="A61">
            <v>14062</v>
          </cell>
          <cell r="B61" t="str">
            <v>SENSOR CHLORIDE NCRT</v>
          </cell>
          <cell r="C61">
            <v>103</v>
          </cell>
          <cell r="D61" t="str">
            <v>USD</v>
          </cell>
          <cell r="E61">
            <v>3</v>
          </cell>
        </row>
        <row r="62">
          <cell r="A62">
            <v>14072</v>
          </cell>
          <cell r="B62" t="str">
            <v>LINEARITY/EXT STD SET A L-5</v>
          </cell>
          <cell r="C62">
            <v>21.25</v>
          </cell>
          <cell r="D62" t="str">
            <v>USD</v>
          </cell>
          <cell r="E62">
            <v>3</v>
          </cell>
        </row>
        <row r="63">
          <cell r="A63">
            <v>14182</v>
          </cell>
          <cell r="B63" t="str">
            <v>KIT ELECTRODE SEAL NCRT</v>
          </cell>
          <cell r="C63">
            <v>32.5</v>
          </cell>
          <cell r="D63" t="str">
            <v>USD</v>
          </cell>
          <cell r="E63">
            <v>3</v>
          </cell>
        </row>
        <row r="64">
          <cell r="A64">
            <v>14244</v>
          </cell>
          <cell r="B64" t="str">
            <v>SENSOR REFERENCE NCRT</v>
          </cell>
          <cell r="C64">
            <v>267.75</v>
          </cell>
          <cell r="D64" t="str">
            <v>USD</v>
          </cell>
          <cell r="E64">
            <v>3</v>
          </cell>
        </row>
        <row r="65">
          <cell r="A65">
            <v>14713</v>
          </cell>
          <cell r="B65" t="str">
            <v>SENSOR POTASSIUM NCRT</v>
          </cell>
          <cell r="C65">
            <v>207</v>
          </cell>
          <cell r="D65" t="str">
            <v>USD</v>
          </cell>
          <cell r="E65">
            <v>3</v>
          </cell>
        </row>
        <row r="66">
          <cell r="A66">
            <v>14714</v>
          </cell>
          <cell r="B66" t="str">
            <v>SENSOR SODIUM NCRT</v>
          </cell>
          <cell r="C66">
            <v>207</v>
          </cell>
          <cell r="D66" t="str">
            <v>USD</v>
          </cell>
          <cell r="E66">
            <v>3</v>
          </cell>
        </row>
        <row r="67">
          <cell r="A67">
            <v>14715</v>
          </cell>
          <cell r="B67" t="str">
            <v>SENSOR TCO2 NCRT</v>
          </cell>
          <cell r="C67">
            <v>559.25</v>
          </cell>
          <cell r="D67" t="str">
            <v>USD</v>
          </cell>
          <cell r="E67">
            <v>3</v>
          </cell>
        </row>
        <row r="68">
          <cell r="A68">
            <v>14716</v>
          </cell>
          <cell r="B68" t="str">
            <v>ELECTRODE FLOWCELL TCO2 NCRT</v>
          </cell>
          <cell r="C68">
            <v>234.75</v>
          </cell>
          <cell r="D68" t="str">
            <v>USD</v>
          </cell>
          <cell r="E68">
            <v>3</v>
          </cell>
        </row>
        <row r="69">
          <cell r="A69">
            <v>15036</v>
          </cell>
          <cell r="B69" t="str">
            <v>LABEL SAMPLE TRAY RND URINE N12/14</v>
          </cell>
          <cell r="C69">
            <v>13.5</v>
          </cell>
          <cell r="D69" t="str">
            <v>USD</v>
          </cell>
          <cell r="E69">
            <v>3</v>
          </cell>
        </row>
        <row r="70">
          <cell r="A70">
            <v>15037</v>
          </cell>
          <cell r="B70" t="str">
            <v>LABEL SAMPLE TRAY RND MICROSAMPLE</v>
          </cell>
          <cell r="C70">
            <v>20.5</v>
          </cell>
          <cell r="D70" t="str">
            <v>USD</v>
          </cell>
          <cell r="E70">
            <v>3</v>
          </cell>
        </row>
        <row r="71">
          <cell r="A71">
            <v>15086</v>
          </cell>
          <cell r="B71" t="str">
            <v>TUBING HARNESS N8 CRT</v>
          </cell>
          <cell r="C71">
            <v>207</v>
          </cell>
          <cell r="D71" t="str">
            <v>USD</v>
          </cell>
          <cell r="E71">
            <v>3</v>
          </cell>
        </row>
        <row r="72">
          <cell r="A72">
            <v>15196</v>
          </cell>
          <cell r="B72" t="str">
            <v>CALIBRATOR PACK N8 CRT</v>
          </cell>
          <cell r="C72">
            <v>147.25</v>
          </cell>
          <cell r="D72" t="str">
            <v>USD</v>
          </cell>
          <cell r="E72">
            <v>3</v>
          </cell>
        </row>
        <row r="73">
          <cell r="A73">
            <v>15263</v>
          </cell>
          <cell r="B73" t="str">
            <v>SENSOR PH NCRT</v>
          </cell>
          <cell r="C73">
            <v>209</v>
          </cell>
          <cell r="D73" t="str">
            <v>USD</v>
          </cell>
          <cell r="E73">
            <v>3</v>
          </cell>
        </row>
        <row r="74">
          <cell r="A74">
            <v>15264</v>
          </cell>
          <cell r="B74" t="str">
            <v>SENSOR ICALCIUM NCRT</v>
          </cell>
          <cell r="C74">
            <v>179.25</v>
          </cell>
          <cell r="D74" t="str">
            <v>USD</v>
          </cell>
          <cell r="E74">
            <v>3</v>
          </cell>
        </row>
        <row r="75">
          <cell r="A75">
            <v>15265</v>
          </cell>
          <cell r="B75" t="str">
            <v>SENSOR MAGNESIUM NCRT</v>
          </cell>
          <cell r="C75">
            <v>61.5</v>
          </cell>
          <cell r="D75" t="str">
            <v>USD</v>
          </cell>
          <cell r="E75">
            <v>3</v>
          </cell>
        </row>
        <row r="76">
          <cell r="A76">
            <v>15279</v>
          </cell>
          <cell r="B76" t="str">
            <v>SENSOR TCALCIUM NCRT</v>
          </cell>
          <cell r="C76">
            <v>173</v>
          </cell>
          <cell r="D76" t="str">
            <v>USD</v>
          </cell>
          <cell r="E76">
            <v>3</v>
          </cell>
        </row>
        <row r="77">
          <cell r="A77">
            <v>15646</v>
          </cell>
          <cell r="B77" t="str">
            <v>CALIBRATOR PACK N1 CRT</v>
          </cell>
          <cell r="C77">
            <v>188.75</v>
          </cell>
          <cell r="D77" t="str">
            <v>USD</v>
          </cell>
          <cell r="E77">
            <v>3</v>
          </cell>
        </row>
        <row r="78">
          <cell r="A78">
            <v>15647</v>
          </cell>
          <cell r="B78" t="str">
            <v>CALIBRATOR PACK N4 CRT</v>
          </cell>
          <cell r="C78">
            <v>251.5</v>
          </cell>
          <cell r="D78" t="str">
            <v>USD</v>
          </cell>
          <cell r="E78">
            <v>3</v>
          </cell>
        </row>
        <row r="79">
          <cell r="A79">
            <v>15648</v>
          </cell>
          <cell r="B79" t="str">
            <v>CALIBRATOR PACK N5 CRT</v>
          </cell>
          <cell r="C79">
            <v>232.25</v>
          </cell>
          <cell r="D79" t="str">
            <v>USD</v>
          </cell>
          <cell r="E79">
            <v>3</v>
          </cell>
        </row>
        <row r="80">
          <cell r="A80">
            <v>15649</v>
          </cell>
          <cell r="B80" t="str">
            <v>CALIBRATOR PACK N11 CRT</v>
          </cell>
          <cell r="C80">
            <v>215.25</v>
          </cell>
          <cell r="D80" t="str">
            <v>USD</v>
          </cell>
          <cell r="E80">
            <v>3</v>
          </cell>
        </row>
        <row r="81">
          <cell r="A81">
            <v>15650</v>
          </cell>
          <cell r="B81" t="str">
            <v>CALIBRATOR PACK N12 CRT</v>
          </cell>
          <cell r="C81">
            <v>230.25</v>
          </cell>
          <cell r="D81" t="str">
            <v>USD</v>
          </cell>
          <cell r="E81">
            <v>3</v>
          </cell>
        </row>
        <row r="82">
          <cell r="A82">
            <v>15651</v>
          </cell>
          <cell r="B82" t="str">
            <v>CALIBRATOR PACK N13 CRT</v>
          </cell>
          <cell r="C82">
            <v>256.75</v>
          </cell>
          <cell r="D82" t="str">
            <v>USD</v>
          </cell>
          <cell r="E82">
            <v>3</v>
          </cell>
        </row>
        <row r="83">
          <cell r="A83">
            <v>15742</v>
          </cell>
          <cell r="B83" t="str">
            <v>SENSOR LITHIUM NCRT</v>
          </cell>
          <cell r="C83">
            <v>100.75</v>
          </cell>
          <cell r="D83" t="str">
            <v>USD</v>
          </cell>
          <cell r="E83">
            <v>3</v>
          </cell>
        </row>
        <row r="84">
          <cell r="A84">
            <v>15819</v>
          </cell>
          <cell r="B84" t="str">
            <v>PACK DILUTOR N12/14/16/CRT</v>
          </cell>
          <cell r="C84">
            <v>43.5</v>
          </cell>
          <cell r="D84" t="str">
            <v>USD</v>
          </cell>
          <cell r="E84">
            <v>3</v>
          </cell>
        </row>
        <row r="85">
          <cell r="A85">
            <v>16153</v>
          </cell>
          <cell r="B85" t="str">
            <v>SENSOR BLANK NCRT</v>
          </cell>
          <cell r="C85">
            <v>33</v>
          </cell>
          <cell r="D85" t="str">
            <v>USD</v>
          </cell>
          <cell r="E85">
            <v>3</v>
          </cell>
        </row>
        <row r="86">
          <cell r="A86">
            <v>16427</v>
          </cell>
          <cell r="B86" t="str">
            <v>SAMPLE CUPS .5ML 50/BAGS</v>
          </cell>
          <cell r="C86">
            <v>10.5</v>
          </cell>
          <cell r="D86" t="str">
            <v>USD</v>
          </cell>
          <cell r="E86">
            <v>3</v>
          </cell>
        </row>
        <row r="87">
          <cell r="A87">
            <v>16483</v>
          </cell>
          <cell r="B87" t="str">
            <v>MEMBRANE KIT GLU NCRT REVISED</v>
          </cell>
          <cell r="C87">
            <v>69</v>
          </cell>
          <cell r="D87" t="str">
            <v>USD</v>
          </cell>
          <cell r="E87">
            <v>3</v>
          </cell>
        </row>
        <row r="88">
          <cell r="A88">
            <v>16501</v>
          </cell>
          <cell r="B88" t="str">
            <v>SENSOR AIR DETECTOR NCRT</v>
          </cell>
          <cell r="C88">
            <v>174</v>
          </cell>
          <cell r="D88" t="str">
            <v>USD</v>
          </cell>
          <cell r="E88">
            <v>3</v>
          </cell>
        </row>
        <row r="89">
          <cell r="A89">
            <v>16728</v>
          </cell>
          <cell r="B89" t="str">
            <v>TUBING HARNESS NCRT1 W/O DIL REVISED</v>
          </cell>
          <cell r="C89">
            <v>158</v>
          </cell>
          <cell r="D89" t="str">
            <v>USD</v>
          </cell>
          <cell r="E89">
            <v>3</v>
          </cell>
        </row>
        <row r="90">
          <cell r="A90">
            <v>16729</v>
          </cell>
          <cell r="B90" t="str">
            <v>TUBING HARNESS NCRT1 W/DIL REVISED</v>
          </cell>
          <cell r="C90">
            <v>173</v>
          </cell>
          <cell r="D90" t="str">
            <v>USD</v>
          </cell>
          <cell r="E90">
            <v>3</v>
          </cell>
        </row>
        <row r="91">
          <cell r="A91">
            <v>17092</v>
          </cell>
          <cell r="B91" t="str">
            <v>TUBING HARNESS N16 CRT W/DIL</v>
          </cell>
          <cell r="C91">
            <v>117.75</v>
          </cell>
          <cell r="D91" t="str">
            <v>USD</v>
          </cell>
          <cell r="E91">
            <v>3</v>
          </cell>
        </row>
        <row r="92">
          <cell r="A92">
            <v>17093</v>
          </cell>
          <cell r="B92" t="str">
            <v>TUBING HARNESS N16 CRT W/O DIL</v>
          </cell>
          <cell r="C92">
            <v>117.75</v>
          </cell>
          <cell r="D92" t="str">
            <v>USD</v>
          </cell>
          <cell r="E92">
            <v>3</v>
          </cell>
        </row>
        <row r="93">
          <cell r="A93">
            <v>17289</v>
          </cell>
          <cell r="B93" t="str">
            <v>CALIBRATOR PACK N16 CRT</v>
          </cell>
          <cell r="C93">
            <v>153.75</v>
          </cell>
          <cell r="D93" t="str">
            <v>USD</v>
          </cell>
          <cell r="E93">
            <v>3</v>
          </cell>
        </row>
        <row r="94">
          <cell r="A94">
            <v>17359</v>
          </cell>
          <cell r="B94" t="str">
            <v>SENSOR GLUCOSE N16 CRT</v>
          </cell>
          <cell r="C94">
            <v>549.5</v>
          </cell>
          <cell r="D94" t="str">
            <v>USD</v>
          </cell>
          <cell r="E94">
            <v>3</v>
          </cell>
        </row>
        <row r="95">
          <cell r="A95">
            <v>17360</v>
          </cell>
          <cell r="B95" t="str">
            <v>SENSOR CREAT N16 CRT</v>
          </cell>
          <cell r="C95">
            <v>549.5</v>
          </cell>
          <cell r="D95" t="str">
            <v>USD</v>
          </cell>
          <cell r="E95">
            <v>3</v>
          </cell>
        </row>
        <row r="96">
          <cell r="A96">
            <v>17364</v>
          </cell>
          <cell r="B96" t="str">
            <v>SENSOR POTASSIUM NCRT</v>
          </cell>
          <cell r="C96">
            <v>202.75</v>
          </cell>
          <cell r="D96" t="str">
            <v>USD</v>
          </cell>
          <cell r="E96">
            <v>3</v>
          </cell>
        </row>
        <row r="97">
          <cell r="A97">
            <v>17436</v>
          </cell>
          <cell r="B97" t="str">
            <v>ELECTRODE FLOWCELL TCO2 N16CRT</v>
          </cell>
          <cell r="C97">
            <v>242</v>
          </cell>
          <cell r="D97" t="str">
            <v>USD</v>
          </cell>
          <cell r="E97">
            <v>3</v>
          </cell>
        </row>
        <row r="98">
          <cell r="A98">
            <v>17452</v>
          </cell>
          <cell r="B98" t="str">
            <v>CONTROL NOVA 16 L1/L2</v>
          </cell>
          <cell r="C98">
            <v>55.25</v>
          </cell>
          <cell r="D98" t="str">
            <v>USD</v>
          </cell>
          <cell r="E98">
            <v>3</v>
          </cell>
        </row>
        <row r="99">
          <cell r="A99">
            <v>17457</v>
          </cell>
          <cell r="B99" t="str">
            <v>SOLN PERFORMANCE CHECK NOVA CHEMISTRY</v>
          </cell>
          <cell r="C99">
            <v>17</v>
          </cell>
          <cell r="D99" t="str">
            <v>USD</v>
          </cell>
          <cell r="E99">
            <v>3</v>
          </cell>
        </row>
        <row r="100">
          <cell r="A100">
            <v>17509</v>
          </cell>
          <cell r="B100" t="str">
            <v>SENSOR SODIUM N16 CRT</v>
          </cell>
          <cell r="C100">
            <v>202.75</v>
          </cell>
          <cell r="D100" t="str">
            <v>USD</v>
          </cell>
          <cell r="E100">
            <v>3</v>
          </cell>
        </row>
        <row r="101">
          <cell r="A101">
            <v>17510</v>
          </cell>
          <cell r="B101" t="str">
            <v>SENSOR CHLORIDE N16 CRT</v>
          </cell>
          <cell r="C101">
            <v>109.25</v>
          </cell>
          <cell r="D101" t="str">
            <v>USD</v>
          </cell>
          <cell r="E101">
            <v>3</v>
          </cell>
        </row>
        <row r="102">
          <cell r="A102">
            <v>17511</v>
          </cell>
          <cell r="B102" t="str">
            <v>SENSOR BUN NCRT</v>
          </cell>
          <cell r="C102">
            <v>246.25</v>
          </cell>
          <cell r="D102" t="str">
            <v>USD</v>
          </cell>
          <cell r="E102">
            <v>3</v>
          </cell>
        </row>
        <row r="103">
          <cell r="A103">
            <v>17512</v>
          </cell>
          <cell r="B103" t="str">
            <v>SENSOR TCO2 N16 CRT</v>
          </cell>
          <cell r="C103">
            <v>549.5</v>
          </cell>
          <cell r="D103" t="str">
            <v>USD</v>
          </cell>
          <cell r="E103">
            <v>3</v>
          </cell>
        </row>
        <row r="104">
          <cell r="A104">
            <v>17514</v>
          </cell>
          <cell r="B104" t="str">
            <v>SENSOR REFERENCE N16CRT</v>
          </cell>
          <cell r="C104">
            <v>262</v>
          </cell>
          <cell r="D104" t="str">
            <v>USD</v>
          </cell>
          <cell r="E104">
            <v>3</v>
          </cell>
        </row>
        <row r="105">
          <cell r="A105">
            <v>17515</v>
          </cell>
          <cell r="B105" t="str">
            <v>SENSOR HEMATOCRIT N16CRT</v>
          </cell>
          <cell r="C105">
            <v>247.25</v>
          </cell>
          <cell r="D105" t="str">
            <v>USD</v>
          </cell>
          <cell r="E105">
            <v>3</v>
          </cell>
        </row>
        <row r="106">
          <cell r="A106">
            <v>17518</v>
          </cell>
          <cell r="B106" t="str">
            <v>ELECTRODE MIXER N16 CRT</v>
          </cell>
          <cell r="C106">
            <v>263</v>
          </cell>
          <cell r="D106" t="str">
            <v>USD</v>
          </cell>
          <cell r="E106">
            <v>3</v>
          </cell>
        </row>
        <row r="107">
          <cell r="A107">
            <v>17612</v>
          </cell>
          <cell r="B107" t="str">
            <v>MEMBRANE KIT BUN N16 CRT</v>
          </cell>
          <cell r="C107">
            <v>82.75</v>
          </cell>
          <cell r="D107" t="str">
            <v>USD</v>
          </cell>
          <cell r="E107">
            <v>3</v>
          </cell>
        </row>
        <row r="108">
          <cell r="A108">
            <v>17715</v>
          </cell>
          <cell r="B108" t="str">
            <v>KIT FRONT SEALING TCO2 WASHER NCRT 16</v>
          </cell>
          <cell r="C108">
            <v>14.75</v>
          </cell>
          <cell r="D108" t="str">
            <v>USD</v>
          </cell>
          <cell r="E108">
            <v>3</v>
          </cell>
        </row>
        <row r="109">
          <cell r="A109">
            <v>17755</v>
          </cell>
          <cell r="B109" t="str">
            <v>KIT CHLORIDE CAP NCRT</v>
          </cell>
          <cell r="C109">
            <v>114.5</v>
          </cell>
          <cell r="D109" t="str">
            <v>USD</v>
          </cell>
          <cell r="E109">
            <v>3</v>
          </cell>
        </row>
        <row r="110">
          <cell r="A110">
            <v>17879</v>
          </cell>
          <cell r="B110" t="str">
            <v>FLOWCELL ELECTRODE N16 CRT</v>
          </cell>
          <cell r="C110">
            <v>352.25</v>
          </cell>
          <cell r="D110" t="str">
            <v>USD</v>
          </cell>
          <cell r="E110">
            <v>3</v>
          </cell>
        </row>
        <row r="111">
          <cell r="A111">
            <v>18098</v>
          </cell>
          <cell r="B111" t="str">
            <v>DEPROTEINIZING SOLUTION COOX</v>
          </cell>
          <cell r="C111">
            <v>8.5</v>
          </cell>
          <cell r="D111" t="str">
            <v>USD</v>
          </cell>
          <cell r="E111">
            <v>3</v>
          </cell>
        </row>
        <row r="112">
          <cell r="A112">
            <v>18342</v>
          </cell>
          <cell r="B112" t="str">
            <v>EXTERNAL DILUENT NCRT 16</v>
          </cell>
          <cell r="C112">
            <v>14.75</v>
          </cell>
          <cell r="D112" t="str">
            <v>USD</v>
          </cell>
          <cell r="E112">
            <v>3</v>
          </cell>
        </row>
        <row r="113">
          <cell r="A113">
            <v>18431</v>
          </cell>
          <cell r="B113" t="str">
            <v>TOOL CLOT REMOVAL COOX</v>
          </cell>
          <cell r="C113">
            <v>3.25</v>
          </cell>
          <cell r="D113" t="str">
            <v>USD</v>
          </cell>
          <cell r="E113">
            <v>3</v>
          </cell>
        </row>
        <row r="114">
          <cell r="A114">
            <v>18654</v>
          </cell>
          <cell r="B114" t="str">
            <v>CONTROL 3 NOVA</v>
          </cell>
          <cell r="C114">
            <v>56.25</v>
          </cell>
          <cell r="D114" t="str">
            <v>USD</v>
          </cell>
          <cell r="E114">
            <v>3</v>
          </cell>
        </row>
        <row r="115">
          <cell r="A115">
            <v>18655</v>
          </cell>
          <cell r="B115" t="str">
            <v>CONTROL 1/2 NOVA</v>
          </cell>
          <cell r="C115">
            <v>56.25</v>
          </cell>
          <cell r="D115" t="str">
            <v>USD</v>
          </cell>
          <cell r="E115">
            <v>3</v>
          </cell>
        </row>
        <row r="116">
          <cell r="A116">
            <v>21494</v>
          </cell>
          <cell r="B116" t="str">
            <v>SENSOR MODULE PHOX</v>
          </cell>
          <cell r="C116">
            <v>901.25</v>
          </cell>
          <cell r="D116" t="str">
            <v>USD</v>
          </cell>
          <cell r="E116">
            <v>3</v>
          </cell>
        </row>
        <row r="117">
          <cell r="A117">
            <v>21512</v>
          </cell>
          <cell r="B117" t="str">
            <v>SENSOR SO2 PHOX SERIES</v>
          </cell>
          <cell r="C117">
            <v>341.5</v>
          </cell>
          <cell r="D117" t="str">
            <v>USD</v>
          </cell>
          <cell r="E117">
            <v>3</v>
          </cell>
        </row>
        <row r="118">
          <cell r="A118">
            <v>21523</v>
          </cell>
          <cell r="B118" t="str">
            <v>SENSOR SODIUM PHOX</v>
          </cell>
          <cell r="C118">
            <v>42.5</v>
          </cell>
          <cell r="D118" t="str">
            <v>USD</v>
          </cell>
          <cell r="E118">
            <v>3</v>
          </cell>
        </row>
        <row r="119">
          <cell r="A119">
            <v>21588</v>
          </cell>
          <cell r="B119" t="str">
            <v>KIT TCO2 PREMEMBRANED CAP/GLOSS</v>
          </cell>
          <cell r="C119">
            <v>81.75</v>
          </cell>
          <cell r="D119" t="str">
            <v>USD</v>
          </cell>
          <cell r="E119">
            <v>3</v>
          </cell>
        </row>
        <row r="120">
          <cell r="A120">
            <v>22683</v>
          </cell>
          <cell r="B120" t="str">
            <v>ASSY TUBING REF EXTERNAL PHOX</v>
          </cell>
          <cell r="C120">
            <v>10.25</v>
          </cell>
          <cell r="D120" t="str">
            <v>USD</v>
          </cell>
          <cell r="E120">
            <v>3</v>
          </cell>
        </row>
        <row r="121">
          <cell r="A121">
            <v>22716</v>
          </cell>
          <cell r="B121" t="str">
            <v>ASSY WASTE TUBE PHOX</v>
          </cell>
          <cell r="C121">
            <v>10.25</v>
          </cell>
          <cell r="D121" t="str">
            <v>USD</v>
          </cell>
          <cell r="E121">
            <v>3</v>
          </cell>
        </row>
        <row r="122">
          <cell r="A122">
            <v>22763</v>
          </cell>
          <cell r="B122" t="str">
            <v>CONTROL STP PHOX/BASIC MULTI AMPS</v>
          </cell>
          <cell r="C122">
            <v>44.5</v>
          </cell>
          <cell r="D122" t="str">
            <v>USD</v>
          </cell>
          <cell r="E122">
            <v>3</v>
          </cell>
        </row>
        <row r="123">
          <cell r="A123">
            <v>22771</v>
          </cell>
          <cell r="B123" t="str">
            <v>CALIBRATOR PHOX &amp; CCX SO2 MULTI</v>
          </cell>
          <cell r="C123">
            <v>36</v>
          </cell>
          <cell r="D123" t="str">
            <v>USD</v>
          </cell>
          <cell r="E123">
            <v>3</v>
          </cell>
        </row>
        <row r="124">
          <cell r="A124">
            <v>23023</v>
          </cell>
          <cell r="B124" t="str">
            <v>ASSY W&amp;R PUMP TUBING PHOX +</v>
          </cell>
          <cell r="C124">
            <v>55.25</v>
          </cell>
          <cell r="D124" t="str">
            <v>USD</v>
          </cell>
          <cell r="E124">
            <v>3</v>
          </cell>
        </row>
        <row r="125">
          <cell r="A125">
            <v>23545</v>
          </cell>
          <cell r="B125" t="str">
            <v>WSHR PCO2 TOOL STP PHOX SERIES</v>
          </cell>
          <cell r="C125">
            <v>9.5</v>
          </cell>
          <cell r="D125" t="str">
            <v>USD</v>
          </cell>
          <cell r="E125">
            <v>3</v>
          </cell>
        </row>
        <row r="126">
          <cell r="A126">
            <v>23930</v>
          </cell>
          <cell r="B126" t="str">
            <v>AUTO CARTRIDGE CONTROLS 75 PHOX/BASIC</v>
          </cell>
          <cell r="C126">
            <v>107.25</v>
          </cell>
          <cell r="D126" t="str">
            <v>USD</v>
          </cell>
          <cell r="E126">
            <v>3</v>
          </cell>
        </row>
        <row r="127">
          <cell r="A127">
            <v>23931</v>
          </cell>
          <cell r="B127" t="str">
            <v>AUTO CARTRIDGE CONTROLS PHOX/BASIC</v>
          </cell>
          <cell r="C127">
            <v>150.75</v>
          </cell>
          <cell r="D127" t="str">
            <v>USD</v>
          </cell>
          <cell r="E127">
            <v>3</v>
          </cell>
        </row>
        <row r="128">
          <cell r="A128">
            <v>23933</v>
          </cell>
          <cell r="B128" t="str">
            <v>AUTO CARTRIDGE CONTROLS 330 PHOX/BASIC</v>
          </cell>
          <cell r="C128">
            <v>405.25</v>
          </cell>
          <cell r="D128" t="str">
            <v>USD</v>
          </cell>
          <cell r="E128">
            <v>3</v>
          </cell>
        </row>
        <row r="129">
          <cell r="A129">
            <v>23935</v>
          </cell>
          <cell r="B129" t="str">
            <v>CALIBRATOR CARTRIDGE A PHOX/BASIC</v>
          </cell>
          <cell r="C129">
            <v>114.5</v>
          </cell>
          <cell r="D129" t="str">
            <v>USD</v>
          </cell>
          <cell r="E129">
            <v>3</v>
          </cell>
        </row>
        <row r="130">
          <cell r="A130">
            <v>23936</v>
          </cell>
          <cell r="B130" t="str">
            <v>CALIBRATOR CARTRIDGE C PHOX/BASIC</v>
          </cell>
          <cell r="C130">
            <v>138</v>
          </cell>
          <cell r="D130" t="str">
            <v>USD</v>
          </cell>
          <cell r="E130">
            <v>3</v>
          </cell>
        </row>
        <row r="131">
          <cell r="A131">
            <v>23937</v>
          </cell>
          <cell r="B131" t="str">
            <v>CALIBRATOR CARTRIDGE B PHOX/BASIC</v>
          </cell>
          <cell r="C131">
            <v>129.5</v>
          </cell>
          <cell r="D131" t="str">
            <v>USD</v>
          </cell>
          <cell r="E131">
            <v>3</v>
          </cell>
        </row>
        <row r="132">
          <cell r="A132">
            <v>25217</v>
          </cell>
          <cell r="B132" t="str">
            <v>LINEARITY STANDARD SET A LEVELS 1 2 3 4</v>
          </cell>
          <cell r="C132">
            <v>46.75</v>
          </cell>
          <cell r="D132" t="str">
            <v>USD</v>
          </cell>
          <cell r="E132">
            <v>3</v>
          </cell>
        </row>
        <row r="133">
          <cell r="A133">
            <v>27610</v>
          </cell>
          <cell r="B133" t="str">
            <v>CALIBRATOR CARTRIDGE A STP PHOX PLUS</v>
          </cell>
          <cell r="C133">
            <v>142.25</v>
          </cell>
          <cell r="D133" t="str">
            <v>USD</v>
          </cell>
          <cell r="E133">
            <v>3</v>
          </cell>
        </row>
        <row r="134">
          <cell r="A134">
            <v>27611</v>
          </cell>
          <cell r="B134" t="str">
            <v>CALIBRATOR CARTRIDGE B STP PHOX PLUS</v>
          </cell>
          <cell r="C134">
            <v>164.5</v>
          </cell>
          <cell r="D134" t="str">
            <v>USD</v>
          </cell>
          <cell r="E134">
            <v>3</v>
          </cell>
        </row>
        <row r="135">
          <cell r="A135">
            <v>27612</v>
          </cell>
          <cell r="B135" t="str">
            <v>CALIBRATOR CARTRIDGE C STP PHOX PLUS</v>
          </cell>
          <cell r="C135">
            <v>174</v>
          </cell>
          <cell r="D135" t="str">
            <v>USD</v>
          </cell>
          <cell r="E135">
            <v>3</v>
          </cell>
        </row>
        <row r="136">
          <cell r="A136">
            <v>27807</v>
          </cell>
          <cell r="B136" t="str">
            <v>SENSOR MODULE PHOX PLUS</v>
          </cell>
          <cell r="C136">
            <v>1133</v>
          </cell>
          <cell r="D136" t="str">
            <v>USD</v>
          </cell>
          <cell r="E136">
            <v>3</v>
          </cell>
        </row>
        <row r="137">
          <cell r="A137">
            <v>27809</v>
          </cell>
          <cell r="B137" t="str">
            <v>SENSOR GLUCOSE PHOX PLUS</v>
          </cell>
          <cell r="C137">
            <v>557</v>
          </cell>
          <cell r="D137" t="str">
            <v>USD</v>
          </cell>
          <cell r="E137">
            <v>3</v>
          </cell>
        </row>
        <row r="138">
          <cell r="A138">
            <v>27810</v>
          </cell>
          <cell r="B138" t="str">
            <v>SENSOR SODIUM PHOX PLUS</v>
          </cell>
          <cell r="C138">
            <v>225</v>
          </cell>
          <cell r="D138" t="str">
            <v>USD</v>
          </cell>
          <cell r="E138">
            <v>3</v>
          </cell>
        </row>
        <row r="139">
          <cell r="A139">
            <v>27811</v>
          </cell>
          <cell r="B139" t="str">
            <v>SENSOR POTASSIUM PHOX PLUS SERIES</v>
          </cell>
          <cell r="C139">
            <v>205.75</v>
          </cell>
          <cell r="D139" t="str">
            <v>USD</v>
          </cell>
          <cell r="E139">
            <v>3</v>
          </cell>
        </row>
        <row r="140">
          <cell r="A140">
            <v>27812</v>
          </cell>
          <cell r="B140" t="str">
            <v>SENSOR CHLORIDE PHOX PLUS SERIES</v>
          </cell>
          <cell r="C140">
            <v>81.75</v>
          </cell>
          <cell r="D140" t="str">
            <v>USD</v>
          </cell>
          <cell r="E140">
            <v>3</v>
          </cell>
        </row>
        <row r="141">
          <cell r="A141">
            <v>27813</v>
          </cell>
          <cell r="B141" t="str">
            <v>SENSOR CALCIUM PHOX PLUS SERIES</v>
          </cell>
          <cell r="C141">
            <v>79.5</v>
          </cell>
          <cell r="D141" t="str">
            <v>USD</v>
          </cell>
          <cell r="E141">
            <v>3</v>
          </cell>
        </row>
        <row r="142">
          <cell r="A142">
            <v>27896</v>
          </cell>
          <cell r="B142" t="str">
            <v>CONTROL STP PHOX PLUS/C MULTI AMPS</v>
          </cell>
          <cell r="C142">
            <v>44.5</v>
          </cell>
          <cell r="D142" t="str">
            <v>USD</v>
          </cell>
          <cell r="E142">
            <v>3</v>
          </cell>
        </row>
        <row r="143">
          <cell r="A143">
            <v>28241</v>
          </cell>
          <cell r="B143" t="str">
            <v>MEMBRANE KIT CREATININE NCRT 3PACK</v>
          </cell>
          <cell r="C143">
            <v>39.25</v>
          </cell>
          <cell r="D143" t="str">
            <v>USD</v>
          </cell>
          <cell r="E143">
            <v>3</v>
          </cell>
        </row>
        <row r="144">
          <cell r="A144">
            <v>28953</v>
          </cell>
          <cell r="B144" t="str">
            <v>ASSY AIR DETECTOR PHOX PLUS L/C/M</v>
          </cell>
          <cell r="C144">
            <v>80.75</v>
          </cell>
          <cell r="D144" t="str">
            <v>USD</v>
          </cell>
          <cell r="E144">
            <v>3</v>
          </cell>
        </row>
        <row r="145">
          <cell r="A145">
            <v>28954</v>
          </cell>
          <cell r="B145" t="str">
            <v>SENSOR PHOX PLUS REF</v>
          </cell>
          <cell r="C145">
            <v>260</v>
          </cell>
          <cell r="D145" t="str">
            <v>USD</v>
          </cell>
          <cell r="E145">
            <v>3</v>
          </cell>
        </row>
        <row r="146">
          <cell r="A146">
            <v>28969</v>
          </cell>
          <cell r="B146" t="str">
            <v>MEMBRANE KIT GLU PHOX PLUS</v>
          </cell>
          <cell r="C146">
            <v>41.5</v>
          </cell>
          <cell r="D146" t="str">
            <v>USD</v>
          </cell>
          <cell r="E146">
            <v>3</v>
          </cell>
        </row>
        <row r="147">
          <cell r="A147">
            <v>30643</v>
          </cell>
          <cell r="B147" t="str">
            <v>AUTO CARTRIDGE CONTROLS 75 PHOX PLUS/C</v>
          </cell>
          <cell r="C147">
            <v>107.25</v>
          </cell>
          <cell r="D147" t="str">
            <v>USD</v>
          </cell>
          <cell r="E147">
            <v>3</v>
          </cell>
        </row>
        <row r="148">
          <cell r="A148">
            <v>30644</v>
          </cell>
          <cell r="B148" t="str">
            <v>AUTO CARTRIDGE CONTROLS 110 PHOX PLUS/C</v>
          </cell>
          <cell r="C148">
            <v>150.75</v>
          </cell>
          <cell r="D148" t="str">
            <v>USD</v>
          </cell>
          <cell r="E148">
            <v>3</v>
          </cell>
        </row>
        <row r="149">
          <cell r="A149">
            <v>30646</v>
          </cell>
          <cell r="B149" t="str">
            <v>AUTO CARTRIDGE CONTROLS 330 PHOX PLUS/C</v>
          </cell>
          <cell r="C149">
            <v>405.25</v>
          </cell>
          <cell r="D149" t="str">
            <v>USD</v>
          </cell>
          <cell r="E149">
            <v>3</v>
          </cell>
        </row>
        <row r="150">
          <cell r="A150">
            <v>33623</v>
          </cell>
          <cell r="B150" t="str">
            <v>MEMBRANE KIT PHOX PLUS/LAC</v>
          </cell>
          <cell r="C150">
            <v>58.75</v>
          </cell>
          <cell r="D150" t="str">
            <v>USD</v>
          </cell>
          <cell r="E150">
            <v>3</v>
          </cell>
        </row>
        <row r="151">
          <cell r="A151">
            <v>33626</v>
          </cell>
          <cell r="B151" t="str">
            <v>SENSOR LACTATE PHOX PLUS L</v>
          </cell>
          <cell r="C151">
            <v>540.75</v>
          </cell>
          <cell r="D151" t="str">
            <v>USD</v>
          </cell>
          <cell r="E151">
            <v>3</v>
          </cell>
        </row>
        <row r="152">
          <cell r="A152">
            <v>33871</v>
          </cell>
          <cell r="B152" t="str">
            <v>MEMBRANE KIT GLU PHOX PLUS L</v>
          </cell>
          <cell r="C152">
            <v>40.25</v>
          </cell>
          <cell r="D152" t="str">
            <v>USD</v>
          </cell>
          <cell r="E152">
            <v>3</v>
          </cell>
        </row>
        <row r="153">
          <cell r="A153">
            <v>33963</v>
          </cell>
          <cell r="B153" t="str">
            <v>KIT KEYBOARD EXTERNAL PHOX</v>
          </cell>
          <cell r="C153">
            <v>367</v>
          </cell>
          <cell r="D153" t="str">
            <v>USD</v>
          </cell>
          <cell r="E153">
            <v>3</v>
          </cell>
        </row>
        <row r="154">
          <cell r="A154">
            <v>34085</v>
          </cell>
          <cell r="B154" t="str">
            <v>CALIBRATOR CARTRIDGE A PHOX PLUS L</v>
          </cell>
          <cell r="C154">
            <v>142.25</v>
          </cell>
          <cell r="D154" t="str">
            <v>USD</v>
          </cell>
          <cell r="E154">
            <v>3</v>
          </cell>
        </row>
        <row r="155">
          <cell r="A155">
            <v>34086</v>
          </cell>
          <cell r="B155" t="str">
            <v>CALIBRATOR CARTRIDGE B PHOX PLUS L</v>
          </cell>
          <cell r="C155">
            <v>164.5</v>
          </cell>
          <cell r="D155" t="str">
            <v>USD</v>
          </cell>
          <cell r="E155">
            <v>3</v>
          </cell>
        </row>
        <row r="156">
          <cell r="A156">
            <v>34087</v>
          </cell>
          <cell r="B156" t="str">
            <v>CALIBRATOR CARTRIDGE C PHOX PLUS L</v>
          </cell>
          <cell r="C156">
            <v>174</v>
          </cell>
          <cell r="D156" t="str">
            <v>USD</v>
          </cell>
          <cell r="E156">
            <v>3</v>
          </cell>
        </row>
        <row r="157">
          <cell r="A157">
            <v>34090</v>
          </cell>
          <cell r="B157" t="str">
            <v>AUTO CARTRIDGE CONTROLS 75 PHOX PLUS L</v>
          </cell>
          <cell r="C157">
            <v>107.25</v>
          </cell>
          <cell r="D157" t="str">
            <v>USD</v>
          </cell>
          <cell r="E157">
            <v>3</v>
          </cell>
        </row>
        <row r="158">
          <cell r="A158">
            <v>34091</v>
          </cell>
          <cell r="B158" t="str">
            <v>AUTO CART CONTROLS 330 PHOX  PLUS L</v>
          </cell>
          <cell r="C158">
            <v>405.25</v>
          </cell>
          <cell r="D158" t="str">
            <v>USD</v>
          </cell>
          <cell r="E158">
            <v>3</v>
          </cell>
        </row>
        <row r="159">
          <cell r="A159">
            <v>34093</v>
          </cell>
          <cell r="B159" t="str">
            <v>AUTO CARTRIDGE CONTROLS 110 PHOX PLUS L</v>
          </cell>
          <cell r="C159">
            <v>150.75</v>
          </cell>
          <cell r="D159" t="str">
            <v>USD</v>
          </cell>
          <cell r="E159">
            <v>3</v>
          </cell>
        </row>
        <row r="160">
          <cell r="A160">
            <v>34117</v>
          </cell>
          <cell r="B160" t="str">
            <v>CONTROL STP PHOX PLUS L MULTI PACK</v>
          </cell>
          <cell r="C160">
            <v>44.5</v>
          </cell>
          <cell r="D160" t="str">
            <v>USD</v>
          </cell>
          <cell r="E160">
            <v>3</v>
          </cell>
        </row>
        <row r="161">
          <cell r="A161">
            <v>34643</v>
          </cell>
          <cell r="B161" t="str">
            <v>PROBE PHOX PLUS REPL</v>
          </cell>
          <cell r="C161">
            <v>87.75</v>
          </cell>
          <cell r="D161" t="str">
            <v>USD</v>
          </cell>
          <cell r="E161">
            <v>3</v>
          </cell>
        </row>
        <row r="162">
          <cell r="A162">
            <v>36117</v>
          </cell>
          <cell r="B162" t="str">
            <v>LUER FITTING ANALYZER</v>
          </cell>
          <cell r="C162">
            <v>43.75</v>
          </cell>
          <cell r="D162" t="str">
            <v>USD</v>
          </cell>
          <cell r="E162">
            <v>3</v>
          </cell>
        </row>
        <row r="163">
          <cell r="A163">
            <v>36251</v>
          </cell>
          <cell r="B163" t="str">
            <v>CALIBRATOR CARTRIDGE 2 STP CCX</v>
          </cell>
          <cell r="C163">
            <v>182.5</v>
          </cell>
          <cell r="D163" t="str">
            <v>USD</v>
          </cell>
          <cell r="E163">
            <v>3</v>
          </cell>
        </row>
        <row r="164">
          <cell r="A164">
            <v>36252</v>
          </cell>
          <cell r="B164" t="str">
            <v>CALIBRATOR CARTRIDGE 2 W/CREAT STP CCX</v>
          </cell>
          <cell r="C164">
            <v>193</v>
          </cell>
          <cell r="D164" t="str">
            <v>USD</v>
          </cell>
          <cell r="E164">
            <v>3</v>
          </cell>
        </row>
        <row r="165">
          <cell r="A165">
            <v>36259</v>
          </cell>
          <cell r="B165" t="str">
            <v>ASSY PROBE &amp; S-LINE REPL STP CCX</v>
          </cell>
          <cell r="C165">
            <v>140</v>
          </cell>
          <cell r="D165" t="str">
            <v>USD</v>
          </cell>
          <cell r="E165">
            <v>3</v>
          </cell>
        </row>
        <row r="166">
          <cell r="A166">
            <v>36457</v>
          </cell>
          <cell r="B166" t="str">
            <v>TUBING HARNESS W/R STP CCX</v>
          </cell>
          <cell r="C166">
            <v>122</v>
          </cell>
          <cell r="D166" t="str">
            <v>USD</v>
          </cell>
          <cell r="E166">
            <v>3</v>
          </cell>
        </row>
        <row r="167">
          <cell r="A167">
            <v>36640</v>
          </cell>
          <cell r="B167" t="str">
            <v>CALIBRATOR CARTRIDGE 3 STP CCX</v>
          </cell>
          <cell r="C167">
            <v>177.25</v>
          </cell>
          <cell r="D167" t="str">
            <v>USD</v>
          </cell>
          <cell r="E167">
            <v>3</v>
          </cell>
        </row>
        <row r="168">
          <cell r="A168">
            <v>37164</v>
          </cell>
          <cell r="B168" t="str">
            <v>CALIBRATOR CARTRIDGE 4 STP CCX</v>
          </cell>
          <cell r="C168">
            <v>182.5</v>
          </cell>
          <cell r="D168" t="str">
            <v>USD</v>
          </cell>
          <cell r="E168">
            <v>3</v>
          </cell>
        </row>
        <row r="169">
          <cell r="A169">
            <v>37168</v>
          </cell>
          <cell r="B169" t="str">
            <v>CALIBRATOR CARTRIDGE 4 W/CREAT STP CCX</v>
          </cell>
          <cell r="C169">
            <v>187.75</v>
          </cell>
          <cell r="D169" t="str">
            <v>USD</v>
          </cell>
          <cell r="E169">
            <v>3</v>
          </cell>
        </row>
        <row r="170">
          <cell r="A170">
            <v>38846</v>
          </cell>
          <cell r="B170" t="str">
            <v>KIT CLOT CATCHER CAPILLARY 250</v>
          </cell>
          <cell r="C170">
            <v>30.75</v>
          </cell>
          <cell r="D170" t="str">
            <v>USD</v>
          </cell>
          <cell r="E170">
            <v>3</v>
          </cell>
        </row>
        <row r="171">
          <cell r="A171">
            <v>38883</v>
          </cell>
          <cell r="B171" t="str">
            <v>KIT CLOT CATCHER SYRINGE CCX 200</v>
          </cell>
          <cell r="C171">
            <v>30.75</v>
          </cell>
          <cell r="D171" t="str">
            <v>USD</v>
          </cell>
          <cell r="E171">
            <v>3</v>
          </cell>
        </row>
        <row r="172">
          <cell r="A172">
            <v>40089</v>
          </cell>
          <cell r="B172" t="str">
            <v>KIT CLOT CATCHER SYRINGE PHOX/PHOX ULTRA</v>
          </cell>
          <cell r="C172">
            <v>26.5</v>
          </cell>
          <cell r="D172" t="str">
            <v>USD</v>
          </cell>
          <cell r="E172">
            <v>3</v>
          </cell>
        </row>
        <row r="173">
          <cell r="A173">
            <v>41274</v>
          </cell>
          <cell r="B173" t="str">
            <v>LINEARITY STANDARD SET F LEVEL 1 2 3 4 M</v>
          </cell>
          <cell r="C173">
            <v>29.75</v>
          </cell>
          <cell r="D173" t="str">
            <v>USD</v>
          </cell>
          <cell r="E173">
            <v>3</v>
          </cell>
        </row>
        <row r="174">
          <cell r="A174">
            <v>41887</v>
          </cell>
          <cell r="B174" t="str">
            <v>CALIBRATOR CARTRIDGE A STP PHOX PLUS C</v>
          </cell>
          <cell r="C174">
            <v>142.25</v>
          </cell>
          <cell r="D174" t="str">
            <v>USD</v>
          </cell>
          <cell r="E174">
            <v>3</v>
          </cell>
        </row>
        <row r="175">
          <cell r="A175">
            <v>41888</v>
          </cell>
          <cell r="B175" t="str">
            <v>CALIBRATOR CARTRIDGE C STP PHOX PLUS C</v>
          </cell>
          <cell r="C175">
            <v>174</v>
          </cell>
          <cell r="D175" t="str">
            <v>USD</v>
          </cell>
          <cell r="E175">
            <v>3</v>
          </cell>
        </row>
        <row r="176">
          <cell r="A176">
            <v>41889</v>
          </cell>
          <cell r="B176" t="str">
            <v>CALIBRATOR CARTRIDGE B STP PHOX PLUS C</v>
          </cell>
          <cell r="C176">
            <v>164.5</v>
          </cell>
          <cell r="D176" t="str">
            <v>USD</v>
          </cell>
          <cell r="E176">
            <v>3</v>
          </cell>
        </row>
        <row r="177">
          <cell r="A177">
            <v>42031</v>
          </cell>
          <cell r="B177" t="str">
            <v>SENSOR CARD ABG PRIME</v>
          </cell>
          <cell r="C177">
            <v>93.25</v>
          </cell>
          <cell r="D177" t="str">
            <v>USD</v>
          </cell>
          <cell r="E177">
            <v>3</v>
          </cell>
        </row>
        <row r="178">
          <cell r="A178">
            <v>42033</v>
          </cell>
          <cell r="B178" t="str">
            <v>SENSOR CARD CCS COMP PRIME</v>
          </cell>
          <cell r="C178">
            <v>106</v>
          </cell>
          <cell r="D178" t="str">
            <v>USD</v>
          </cell>
          <cell r="E178">
            <v>3</v>
          </cell>
        </row>
        <row r="179">
          <cell r="A179">
            <v>42034</v>
          </cell>
          <cell r="B179" t="str">
            <v>SENSOR CARD ES B PRIME</v>
          </cell>
          <cell r="C179">
            <v>106</v>
          </cell>
          <cell r="D179" t="str">
            <v>USD</v>
          </cell>
          <cell r="E179">
            <v>3</v>
          </cell>
        </row>
        <row r="180">
          <cell r="A180">
            <v>42035</v>
          </cell>
          <cell r="B180" t="str">
            <v>SENSOR CARD ES COMP PRIME</v>
          </cell>
          <cell r="C180">
            <v>212.25</v>
          </cell>
          <cell r="D180" t="str">
            <v>USD</v>
          </cell>
          <cell r="E180">
            <v>3</v>
          </cell>
        </row>
        <row r="181">
          <cell r="A181">
            <v>42043</v>
          </cell>
          <cell r="B181" t="str">
            <v>ASSY REFERENCE SENSOR PRIME</v>
          </cell>
          <cell r="C181">
            <v>275.75</v>
          </cell>
          <cell r="D181" t="str">
            <v>USD</v>
          </cell>
          <cell r="E181">
            <v>3</v>
          </cell>
        </row>
        <row r="182">
          <cell r="A182">
            <v>42526</v>
          </cell>
          <cell r="B182" t="str">
            <v>CONTROL RNA MULTI LEVEL COOX KIT</v>
          </cell>
          <cell r="C182">
            <v>175</v>
          </cell>
          <cell r="D182" t="str">
            <v>USD</v>
          </cell>
          <cell r="E182">
            <v>3</v>
          </cell>
        </row>
        <row r="183">
          <cell r="A183">
            <v>42527</v>
          </cell>
          <cell r="B183" t="str">
            <v>CONTROL RNA MULTI LEVEL BLOOD GAS/CHEM K</v>
          </cell>
          <cell r="C183">
            <v>197.75</v>
          </cell>
          <cell r="D183" t="str">
            <v>USD</v>
          </cell>
          <cell r="E183">
            <v>3</v>
          </cell>
        </row>
        <row r="184">
          <cell r="A184">
            <v>43571</v>
          </cell>
          <cell r="B184" t="str">
            <v>KIT OPTICAL CALIBRATION HG NE</v>
          </cell>
          <cell r="C184">
            <v>1799.5</v>
          </cell>
          <cell r="D184" t="str">
            <v>USD</v>
          </cell>
          <cell r="E184">
            <v>3</v>
          </cell>
        </row>
        <row r="185">
          <cell r="A185">
            <v>45146</v>
          </cell>
          <cell r="B185" t="str">
            <v>CALIBRATOR CARTRIDGE C PHOX PLUS M</v>
          </cell>
          <cell r="C185">
            <v>169.75</v>
          </cell>
          <cell r="D185" t="str">
            <v>USD</v>
          </cell>
          <cell r="E185">
            <v>3</v>
          </cell>
        </row>
        <row r="186">
          <cell r="A186">
            <v>45150</v>
          </cell>
          <cell r="B186" t="str">
            <v>AUTO QC CARTRIDGE CCS 200 SAMPLE PRIME</v>
          </cell>
          <cell r="C186">
            <v>201.5</v>
          </cell>
          <cell r="D186" t="str">
            <v>USD</v>
          </cell>
          <cell r="E186">
            <v>3</v>
          </cell>
        </row>
        <row r="187">
          <cell r="A187">
            <v>45172</v>
          </cell>
          <cell r="B187" t="str">
            <v>SENSOR MG++ PHOX SERIES</v>
          </cell>
          <cell r="C187">
            <v>98.75</v>
          </cell>
          <cell r="D187" t="str">
            <v>USD</v>
          </cell>
          <cell r="E187">
            <v>3</v>
          </cell>
        </row>
        <row r="188">
          <cell r="A188">
            <v>45205</v>
          </cell>
          <cell r="B188" t="str">
            <v>CONTROL STP PHOX PLUS M MULTIPACK</v>
          </cell>
          <cell r="C188">
            <v>42.25</v>
          </cell>
          <cell r="D188" t="str">
            <v>USD</v>
          </cell>
          <cell r="E188">
            <v>3</v>
          </cell>
        </row>
        <row r="189">
          <cell r="A189">
            <v>45206</v>
          </cell>
          <cell r="B189" t="str">
            <v>AUTO CARTRIDGE CONTROLS PHOX PLUS M</v>
          </cell>
          <cell r="C189">
            <v>143.25</v>
          </cell>
          <cell r="D189" t="str">
            <v>USD</v>
          </cell>
          <cell r="E189">
            <v>3</v>
          </cell>
        </row>
        <row r="190">
          <cell r="A190">
            <v>45714</v>
          </cell>
          <cell r="B190" t="str">
            <v>CALIBRATOR CARTRIDGE A PHOX PLUS M</v>
          </cell>
          <cell r="C190">
            <v>135</v>
          </cell>
          <cell r="D190" t="str">
            <v>USD</v>
          </cell>
          <cell r="E190">
            <v>3</v>
          </cell>
        </row>
        <row r="191">
          <cell r="A191">
            <v>48551</v>
          </cell>
          <cell r="B191" t="str">
            <v>SENSOR GLUCOSE PHOX ULTRA/CCX</v>
          </cell>
          <cell r="C191">
            <v>474.25</v>
          </cell>
          <cell r="D191" t="str">
            <v>USD</v>
          </cell>
          <cell r="E191">
            <v>3</v>
          </cell>
        </row>
        <row r="192">
          <cell r="A192">
            <v>48552</v>
          </cell>
          <cell r="B192" t="str">
            <v>MEMBRANE KIT GLUCOSE PHOX ULTRA CCX</v>
          </cell>
          <cell r="C192">
            <v>39.25</v>
          </cell>
          <cell r="D192" t="str">
            <v>USD</v>
          </cell>
          <cell r="E192">
            <v>3</v>
          </cell>
        </row>
        <row r="193">
          <cell r="A193">
            <v>48553</v>
          </cell>
          <cell r="B193" t="str">
            <v>SENSOR LACTATE PHOX ULTRA CCX</v>
          </cell>
          <cell r="C193">
            <v>474.25</v>
          </cell>
          <cell r="D193" t="str">
            <v>USD</v>
          </cell>
          <cell r="E193">
            <v>3</v>
          </cell>
        </row>
        <row r="194">
          <cell r="A194">
            <v>48554</v>
          </cell>
          <cell r="B194" t="str">
            <v>MEMBRANE KIT LACTATE PHOX ULTRA CCX</v>
          </cell>
          <cell r="C194">
            <v>61.5</v>
          </cell>
          <cell r="D194" t="str">
            <v>USD</v>
          </cell>
          <cell r="E194">
            <v>3</v>
          </cell>
        </row>
        <row r="195">
          <cell r="A195">
            <v>48555</v>
          </cell>
          <cell r="B195" t="str">
            <v>SENSOR BUN PHOX ULTRA CCX</v>
          </cell>
          <cell r="C195">
            <v>228</v>
          </cell>
          <cell r="D195" t="str">
            <v>USD</v>
          </cell>
          <cell r="E195">
            <v>3</v>
          </cell>
        </row>
        <row r="196">
          <cell r="A196">
            <v>48556</v>
          </cell>
          <cell r="B196" t="str">
            <v>SENSOR MAGNESIUM PHOX ULTRA/CCX</v>
          </cell>
          <cell r="C196">
            <v>98.75</v>
          </cell>
          <cell r="D196" t="str">
            <v>USD</v>
          </cell>
          <cell r="E196">
            <v>3</v>
          </cell>
        </row>
        <row r="197">
          <cell r="A197">
            <v>48557</v>
          </cell>
          <cell r="B197" t="str">
            <v>SENSOR CHLORIDE PHOX ULTRA/CCX</v>
          </cell>
          <cell r="C197">
            <v>100.75</v>
          </cell>
          <cell r="D197" t="str">
            <v>USD</v>
          </cell>
          <cell r="E197">
            <v>3</v>
          </cell>
        </row>
        <row r="198">
          <cell r="A198">
            <v>48558</v>
          </cell>
          <cell r="B198" t="str">
            <v>SENSOR BLANK METABOLYTE PHOX ULTRA/CCX</v>
          </cell>
          <cell r="C198">
            <v>22.25</v>
          </cell>
          <cell r="D198" t="str">
            <v>USD</v>
          </cell>
          <cell r="E198">
            <v>3</v>
          </cell>
        </row>
        <row r="199">
          <cell r="A199">
            <v>48559</v>
          </cell>
          <cell r="B199" t="str">
            <v>CALIBRATOR PACK COOX W/BILIRUBIN PHOX UL</v>
          </cell>
          <cell r="C199">
            <v>63.75</v>
          </cell>
          <cell r="D199" t="str">
            <v>USD</v>
          </cell>
          <cell r="E199">
            <v>3</v>
          </cell>
        </row>
        <row r="200">
          <cell r="A200">
            <v>48561</v>
          </cell>
          <cell r="B200" t="str">
            <v>TUBING W/R HARNESS PHOX/ULTRA</v>
          </cell>
          <cell r="C200">
            <v>97.5</v>
          </cell>
          <cell r="D200" t="str">
            <v>USD</v>
          </cell>
          <cell r="E200">
            <v>3</v>
          </cell>
        </row>
        <row r="201">
          <cell r="A201">
            <v>48562</v>
          </cell>
          <cell r="B201" t="str">
            <v>PROBE S LINE PHOX ULTRA</v>
          </cell>
          <cell r="C201">
            <v>173</v>
          </cell>
          <cell r="D201" t="str">
            <v>USD</v>
          </cell>
          <cell r="E201">
            <v>3</v>
          </cell>
        </row>
        <row r="202">
          <cell r="A202">
            <v>48563</v>
          </cell>
          <cell r="B202" t="str">
            <v>REPL PUMP TUBE PHOX ULTRA COOX</v>
          </cell>
          <cell r="C202">
            <v>173</v>
          </cell>
          <cell r="D202" t="str">
            <v>USD</v>
          </cell>
          <cell r="E202">
            <v>3</v>
          </cell>
        </row>
        <row r="203">
          <cell r="A203">
            <v>48564</v>
          </cell>
          <cell r="B203" t="str">
            <v>ASSY HEMOLYZER TUBE PHOX ULTRA</v>
          </cell>
          <cell r="C203">
            <v>150.75</v>
          </cell>
          <cell r="D203" t="str">
            <v>USD</v>
          </cell>
          <cell r="E203">
            <v>3</v>
          </cell>
        </row>
        <row r="204">
          <cell r="A204">
            <v>48579</v>
          </cell>
          <cell r="B204" t="str">
            <v>SENSOR SODIUM PHOX ULTRA/CCX</v>
          </cell>
          <cell r="C204">
            <v>201.5</v>
          </cell>
          <cell r="D204" t="str">
            <v>USD</v>
          </cell>
          <cell r="E204">
            <v>3</v>
          </cell>
        </row>
        <row r="205">
          <cell r="A205">
            <v>48580</v>
          </cell>
          <cell r="B205" t="str">
            <v>SENSOR PH PHOX ULTRA CCX</v>
          </cell>
          <cell r="C205">
            <v>371.25</v>
          </cell>
          <cell r="D205" t="str">
            <v>USD</v>
          </cell>
          <cell r="E205">
            <v>3</v>
          </cell>
        </row>
        <row r="206">
          <cell r="A206">
            <v>48581</v>
          </cell>
          <cell r="B206" t="str">
            <v>SENSOR CALCIUM PHOX ULTRA CCX</v>
          </cell>
          <cell r="C206">
            <v>74.25</v>
          </cell>
          <cell r="D206" t="str">
            <v>USD</v>
          </cell>
          <cell r="E206">
            <v>3</v>
          </cell>
        </row>
        <row r="207">
          <cell r="A207">
            <v>48582</v>
          </cell>
          <cell r="B207" t="str">
            <v>SENSOR POTASSIUM PHOX ULTRA CCX</v>
          </cell>
          <cell r="C207">
            <v>196.25</v>
          </cell>
          <cell r="D207" t="str">
            <v>USD</v>
          </cell>
          <cell r="E207">
            <v>3</v>
          </cell>
        </row>
        <row r="208">
          <cell r="A208">
            <v>48583</v>
          </cell>
          <cell r="B208" t="str">
            <v>SENSOR REF PHOX ULTRA/CCX</v>
          </cell>
          <cell r="C208">
            <v>247.25</v>
          </cell>
          <cell r="D208" t="str">
            <v>USD</v>
          </cell>
          <cell r="E208">
            <v>3</v>
          </cell>
        </row>
        <row r="209">
          <cell r="A209">
            <v>48585</v>
          </cell>
          <cell r="B209" t="str">
            <v>TUBE CAPILLARY 230 UL NA HEPARIN</v>
          </cell>
          <cell r="C209">
            <v>98.75</v>
          </cell>
          <cell r="D209" t="str">
            <v>USD</v>
          </cell>
          <cell r="E209">
            <v>3</v>
          </cell>
        </row>
        <row r="210">
          <cell r="A210">
            <v>48591</v>
          </cell>
          <cell r="B210" t="str">
            <v>SENSOR SO2 PHOX ULTRA/CCX</v>
          </cell>
          <cell r="C210">
            <v>430.75</v>
          </cell>
          <cell r="D210" t="str">
            <v>USD</v>
          </cell>
          <cell r="E210">
            <v>3</v>
          </cell>
        </row>
        <row r="211">
          <cell r="A211">
            <v>48593</v>
          </cell>
          <cell r="B211" t="str">
            <v>SENSOR BLANK NA/PH PHOX ULTRA/CCX</v>
          </cell>
          <cell r="C211">
            <v>100.75</v>
          </cell>
          <cell r="D211" t="str">
            <v>USD</v>
          </cell>
          <cell r="E211">
            <v>3</v>
          </cell>
        </row>
        <row r="212">
          <cell r="A212">
            <v>48594</v>
          </cell>
          <cell r="B212" t="str">
            <v>SENSOR BLANK ISE PHOX ULTRA/CCX</v>
          </cell>
          <cell r="C212">
            <v>46.75</v>
          </cell>
          <cell r="D212" t="str">
            <v>USD</v>
          </cell>
          <cell r="E212">
            <v>3</v>
          </cell>
        </row>
        <row r="213">
          <cell r="A213">
            <v>48595</v>
          </cell>
          <cell r="B213" t="str">
            <v>SENSOR CREAT PHOX ULTRA/CCX</v>
          </cell>
          <cell r="C213">
            <v>474.25</v>
          </cell>
          <cell r="D213" t="str">
            <v>USD</v>
          </cell>
          <cell r="E213">
            <v>3</v>
          </cell>
        </row>
        <row r="214">
          <cell r="A214">
            <v>48596</v>
          </cell>
          <cell r="B214" t="str">
            <v>MEMBRANE KIT BUN PHOX ULTRA CCX</v>
          </cell>
          <cell r="C214">
            <v>44.5</v>
          </cell>
          <cell r="D214" t="str">
            <v>USD</v>
          </cell>
          <cell r="E214">
            <v>3</v>
          </cell>
        </row>
        <row r="215">
          <cell r="A215">
            <v>48597</v>
          </cell>
          <cell r="B215" t="str">
            <v>MEMBRANE KIT CREA PHOX ULTRA CCX</v>
          </cell>
          <cell r="C215">
            <v>30.75</v>
          </cell>
          <cell r="D215" t="str">
            <v>USD</v>
          </cell>
          <cell r="E215">
            <v>3</v>
          </cell>
        </row>
        <row r="216">
          <cell r="A216">
            <v>48598</v>
          </cell>
          <cell r="B216" t="str">
            <v>SENSOR PO2 PHOX ULTRA/CCX</v>
          </cell>
          <cell r="C216">
            <v>474.25</v>
          </cell>
          <cell r="D216" t="str">
            <v>USD</v>
          </cell>
          <cell r="E216">
            <v>3</v>
          </cell>
        </row>
        <row r="217">
          <cell r="A217">
            <v>48599</v>
          </cell>
          <cell r="B217" t="str">
            <v>KIT PO2 MEMBRANE PHOX ULTRA CCX</v>
          </cell>
          <cell r="C217">
            <v>66.75</v>
          </cell>
          <cell r="D217" t="str">
            <v>USD</v>
          </cell>
          <cell r="E217">
            <v>3</v>
          </cell>
        </row>
        <row r="218">
          <cell r="A218">
            <v>48600</v>
          </cell>
          <cell r="B218" t="str">
            <v>SENSOR PCO2 PHOX ULTRA CCX</v>
          </cell>
          <cell r="C218">
            <v>474.25</v>
          </cell>
          <cell r="D218" t="str">
            <v>USD</v>
          </cell>
          <cell r="E218">
            <v>3</v>
          </cell>
        </row>
        <row r="219">
          <cell r="A219">
            <v>48601</v>
          </cell>
          <cell r="B219" t="str">
            <v>KIT PCO2 MEMBRANE PHOX ULTRA CCX</v>
          </cell>
          <cell r="C219">
            <v>61.5</v>
          </cell>
          <cell r="D219" t="str">
            <v>USD</v>
          </cell>
          <cell r="E219">
            <v>3</v>
          </cell>
        </row>
        <row r="220">
          <cell r="A220">
            <v>48834</v>
          </cell>
          <cell r="B220" t="str">
            <v>CALIBRATOR CARTRIDGE 1 PHOX ULTRA/CCX</v>
          </cell>
          <cell r="C220">
            <v>198.5</v>
          </cell>
          <cell r="D220" t="str">
            <v>USD</v>
          </cell>
          <cell r="E220">
            <v>3</v>
          </cell>
        </row>
        <row r="221">
          <cell r="A221">
            <v>48836</v>
          </cell>
          <cell r="B221" t="str">
            <v>CALIBRATOR CART 1 W/CREAT PHOX ULTR/CCX</v>
          </cell>
          <cell r="C221">
            <v>207</v>
          </cell>
          <cell r="D221" t="str">
            <v>USD</v>
          </cell>
          <cell r="E221">
            <v>3</v>
          </cell>
        </row>
        <row r="222">
          <cell r="A222">
            <v>48903</v>
          </cell>
          <cell r="B222" t="str">
            <v>AUTO CART BD GAS CTRL 6/DAY PHOX ULT/CCX</v>
          </cell>
          <cell r="C222">
            <v>86</v>
          </cell>
          <cell r="D222" t="str">
            <v>USD</v>
          </cell>
          <cell r="E222">
            <v>3</v>
          </cell>
        </row>
        <row r="223">
          <cell r="A223">
            <v>48904</v>
          </cell>
          <cell r="B223" t="str">
            <v>AUTO CART BG CTRL 9/DAY PHOX ULT/CCX</v>
          </cell>
          <cell r="C223">
            <v>108.25</v>
          </cell>
          <cell r="D223" t="str">
            <v>USD</v>
          </cell>
          <cell r="E223">
            <v>3</v>
          </cell>
        </row>
        <row r="224">
          <cell r="A224">
            <v>48905</v>
          </cell>
          <cell r="B224" t="str">
            <v>AUTO CART CHEM CTRL 6/DAY PHOX ULT/CCX</v>
          </cell>
          <cell r="C224">
            <v>86</v>
          </cell>
          <cell r="D224" t="str">
            <v>USD</v>
          </cell>
          <cell r="E224">
            <v>3</v>
          </cell>
        </row>
        <row r="225">
          <cell r="A225">
            <v>48906</v>
          </cell>
          <cell r="B225" t="str">
            <v>AUTO CART CHEM CTRL 4/DAY PHOX ULT/CCX</v>
          </cell>
          <cell r="C225">
            <v>62.5</v>
          </cell>
          <cell r="D225" t="str">
            <v>USD</v>
          </cell>
          <cell r="E225">
            <v>3</v>
          </cell>
        </row>
        <row r="226">
          <cell r="A226">
            <v>48921</v>
          </cell>
          <cell r="B226" t="str">
            <v>AUTO CARTRIDGE COOX CONTROLS 6/DAY PHOX</v>
          </cell>
          <cell r="C226">
            <v>62.5</v>
          </cell>
          <cell r="D226" t="str">
            <v>USD</v>
          </cell>
          <cell r="E226">
            <v>3</v>
          </cell>
        </row>
        <row r="227">
          <cell r="A227">
            <v>48922</v>
          </cell>
          <cell r="B227" t="str">
            <v>AUTO CARTRIDGE COOX CONTROLS 9/DAY PHOX</v>
          </cell>
          <cell r="C227">
            <v>92.25</v>
          </cell>
          <cell r="D227" t="str">
            <v>USD</v>
          </cell>
          <cell r="E227">
            <v>3</v>
          </cell>
        </row>
        <row r="228">
          <cell r="A228">
            <v>48927</v>
          </cell>
          <cell r="B228" t="str">
            <v>AUTO CARTRIDGE CHEMISTRY CNTL W/CREAT 4/</v>
          </cell>
          <cell r="C228">
            <v>74.25</v>
          </cell>
          <cell r="D228" t="str">
            <v>USD</v>
          </cell>
          <cell r="E228">
            <v>3</v>
          </cell>
        </row>
        <row r="229">
          <cell r="A229">
            <v>48928</v>
          </cell>
          <cell r="B229" t="str">
            <v>AUTO CARTRIDGE CHEMISTRY CNTL W/CREAT 6/</v>
          </cell>
          <cell r="C229">
            <v>86</v>
          </cell>
          <cell r="D229" t="str">
            <v>USD</v>
          </cell>
          <cell r="E229">
            <v>3</v>
          </cell>
        </row>
        <row r="230">
          <cell r="A230">
            <v>48935</v>
          </cell>
          <cell r="B230" t="str">
            <v>CONTROL PHOX ULTRA/CCX MULTI  L1 2 3</v>
          </cell>
          <cell r="C230">
            <v>44.5</v>
          </cell>
          <cell r="D230" t="str">
            <v>USD</v>
          </cell>
          <cell r="E230">
            <v>3</v>
          </cell>
        </row>
        <row r="231">
          <cell r="A231">
            <v>49184</v>
          </cell>
          <cell r="B231" t="str">
            <v>CONTROL PHOX ULTRA/CCX CHEMISTRY L4/5</v>
          </cell>
          <cell r="C231">
            <v>51</v>
          </cell>
          <cell r="D231" t="str">
            <v>USD</v>
          </cell>
          <cell r="E231">
            <v>3</v>
          </cell>
        </row>
        <row r="232">
          <cell r="A232">
            <v>49187</v>
          </cell>
          <cell r="B232" t="str">
            <v>CONTROL COOX PHOX ULTRA/CCX   TRI-LEVEL</v>
          </cell>
          <cell r="C232">
            <v>92.25</v>
          </cell>
          <cell r="D232" t="str">
            <v>USD</v>
          </cell>
          <cell r="E232">
            <v>3</v>
          </cell>
        </row>
        <row r="233">
          <cell r="A233">
            <v>49204</v>
          </cell>
          <cell r="B233" t="str">
            <v>SENSOR BLANK GAS PHOX ULTRA/CCX</v>
          </cell>
          <cell r="C233">
            <v>23.25</v>
          </cell>
          <cell r="D233" t="str">
            <v>USD</v>
          </cell>
          <cell r="E233">
            <v>3</v>
          </cell>
        </row>
        <row r="234">
          <cell r="A234">
            <v>49666</v>
          </cell>
          <cell r="B234" t="str">
            <v>QAP LOT#        USE 48922</v>
          </cell>
          <cell r="C234">
            <v>103</v>
          </cell>
          <cell r="D234" t="str">
            <v>USD</v>
          </cell>
          <cell r="E234">
            <v>3</v>
          </cell>
        </row>
        <row r="235">
          <cell r="A235">
            <v>49667</v>
          </cell>
          <cell r="B235" t="str">
            <v>QAP LOT#        USE 48904</v>
          </cell>
          <cell r="C235">
            <v>131.5</v>
          </cell>
          <cell r="D235" t="str">
            <v>USD</v>
          </cell>
          <cell r="E235">
            <v>3</v>
          </cell>
        </row>
        <row r="236">
          <cell r="A236">
            <v>49668</v>
          </cell>
          <cell r="B236" t="str">
            <v>QAP LOT#        USE 48928</v>
          </cell>
          <cell r="C236">
            <v>107.25</v>
          </cell>
          <cell r="D236" t="str">
            <v>USD</v>
          </cell>
          <cell r="E236">
            <v>3</v>
          </cell>
        </row>
        <row r="237">
          <cell r="A237">
            <v>49669</v>
          </cell>
          <cell r="B237" t="str">
            <v>QAP LOT#        USE 48905</v>
          </cell>
          <cell r="C237">
            <v>131.5</v>
          </cell>
          <cell r="D237" t="str">
            <v>USD</v>
          </cell>
          <cell r="E237">
            <v>3</v>
          </cell>
        </row>
        <row r="238">
          <cell r="A238">
            <v>49848</v>
          </cell>
          <cell r="B238" t="str">
            <v>ASSY AIR DETECTOR PHOX PLUS</v>
          </cell>
          <cell r="C238">
            <v>80.75</v>
          </cell>
          <cell r="D238" t="str">
            <v>USD</v>
          </cell>
          <cell r="E238">
            <v>3</v>
          </cell>
        </row>
        <row r="239">
          <cell r="A239">
            <v>49925</v>
          </cell>
          <cell r="B239" t="str">
            <v>REPL FLASH CARD S/W PHOX</v>
          </cell>
          <cell r="C239">
            <v>206</v>
          </cell>
          <cell r="D239" t="str">
            <v>USD</v>
          </cell>
          <cell r="E239">
            <v>3</v>
          </cell>
        </row>
        <row r="240">
          <cell r="A240">
            <v>49927</v>
          </cell>
          <cell r="B240" t="str">
            <v>REPL FLASH CARD S/W PHOX +L</v>
          </cell>
          <cell r="C240">
            <v>206</v>
          </cell>
          <cell r="D240" t="str">
            <v>USD</v>
          </cell>
          <cell r="E240">
            <v>3</v>
          </cell>
        </row>
        <row r="241">
          <cell r="A241">
            <v>49929</v>
          </cell>
          <cell r="B241" t="str">
            <v>REPL FLASH CARD S/W PHOX +C</v>
          </cell>
          <cell r="C241">
            <v>206</v>
          </cell>
          <cell r="D241" t="str">
            <v>USD</v>
          </cell>
          <cell r="E241">
            <v>3</v>
          </cell>
        </row>
        <row r="242">
          <cell r="A242">
            <v>49931</v>
          </cell>
          <cell r="B242" t="str">
            <v>REPL FLASH CARD S/W PHOX PLUS</v>
          </cell>
          <cell r="C242">
            <v>206</v>
          </cell>
          <cell r="D242" t="str">
            <v>USD</v>
          </cell>
          <cell r="E242">
            <v>3</v>
          </cell>
        </row>
        <row r="243">
          <cell r="A243">
            <v>49935</v>
          </cell>
          <cell r="B243" t="str">
            <v>REPL FLASH CARD S/W PHOX +M</v>
          </cell>
          <cell r="C243">
            <v>206</v>
          </cell>
          <cell r="D243" t="str">
            <v>USD</v>
          </cell>
          <cell r="E243">
            <v>3</v>
          </cell>
        </row>
        <row r="244">
          <cell r="A244">
            <v>51031</v>
          </cell>
          <cell r="B244" t="str">
            <v>CONTROL 2 UACR VIAL ALLEGRO</v>
          </cell>
          <cell r="C244">
            <v>7.25</v>
          </cell>
          <cell r="D244" t="str">
            <v>USD</v>
          </cell>
          <cell r="E244">
            <v>3</v>
          </cell>
        </row>
        <row r="245">
          <cell r="A245">
            <v>51032</v>
          </cell>
          <cell r="B245" t="str">
            <v>CONTROL 1 UACR VIAL ALLEGRO</v>
          </cell>
          <cell r="C245">
            <v>7.25</v>
          </cell>
          <cell r="D245" t="str">
            <v>USD</v>
          </cell>
          <cell r="E245">
            <v>3</v>
          </cell>
        </row>
        <row r="246">
          <cell r="A246">
            <v>52427</v>
          </cell>
          <cell r="B246" t="str">
            <v>CALIBRATOR CARTRIDGE CCS COMP 300 SAMPLE</v>
          </cell>
          <cell r="C246">
            <v>249.25</v>
          </cell>
          <cell r="D246" t="str">
            <v>USD</v>
          </cell>
          <cell r="E246">
            <v>3</v>
          </cell>
        </row>
        <row r="247">
          <cell r="A247">
            <v>52484</v>
          </cell>
          <cell r="B247" t="str">
            <v>ASSY TUBING HARNESS PUMP PRIME</v>
          </cell>
          <cell r="C247">
            <v>51.5</v>
          </cell>
          <cell r="D247" t="str">
            <v>USD</v>
          </cell>
          <cell r="E247">
            <v>3</v>
          </cell>
        </row>
        <row r="248">
          <cell r="A248">
            <v>52582</v>
          </cell>
          <cell r="B248" t="str">
            <v>REPL PROBE S LINE 100 UL PRIME</v>
          </cell>
          <cell r="C248">
            <v>154.5</v>
          </cell>
          <cell r="D248" t="str">
            <v>USD</v>
          </cell>
          <cell r="E248">
            <v>3</v>
          </cell>
        </row>
        <row r="249">
          <cell r="A249">
            <v>52669</v>
          </cell>
          <cell r="B249" t="str">
            <v>LUER STATION PACKAGED (5X) PRIME</v>
          </cell>
          <cell r="C249">
            <v>26.75</v>
          </cell>
          <cell r="D249" t="str">
            <v>USD</v>
          </cell>
          <cell r="E249">
            <v>3</v>
          </cell>
        </row>
        <row r="250">
          <cell r="A250">
            <v>52714</v>
          </cell>
          <cell r="B250" t="str">
            <v>AMPULED CONTROL PRIME ABG/CCS</v>
          </cell>
          <cell r="C250">
            <v>53</v>
          </cell>
          <cell r="D250" t="str">
            <v>USD</v>
          </cell>
          <cell r="E250">
            <v>3</v>
          </cell>
        </row>
        <row r="251">
          <cell r="A251">
            <v>52861</v>
          </cell>
          <cell r="B251" t="str">
            <v>CALIBRATOR CARTRIDGE CCS COMP  100 SAMPL</v>
          </cell>
          <cell r="C251">
            <v>185.75</v>
          </cell>
          <cell r="D251" t="str">
            <v>USD</v>
          </cell>
          <cell r="E251">
            <v>3</v>
          </cell>
        </row>
        <row r="252">
          <cell r="A252">
            <v>52864</v>
          </cell>
          <cell r="B252" t="str">
            <v>AUTO QC CARTRIDGE CCS 300 SAMPLE PRIME</v>
          </cell>
          <cell r="C252">
            <v>275.75</v>
          </cell>
          <cell r="D252" t="str">
            <v>USD</v>
          </cell>
          <cell r="E252">
            <v>3</v>
          </cell>
        </row>
        <row r="253">
          <cell r="A253">
            <v>52865</v>
          </cell>
          <cell r="B253" t="str">
            <v>ASSY FIXTURE FLUSH PRIME</v>
          </cell>
          <cell r="C253">
            <v>122.5</v>
          </cell>
          <cell r="D253" t="str">
            <v>USD</v>
          </cell>
          <cell r="E253">
            <v>3</v>
          </cell>
        </row>
        <row r="254">
          <cell r="A254">
            <v>53102</v>
          </cell>
          <cell r="B254" t="str">
            <v>CALIBRATOR CARTRIDGE ES COMP  300 SAMPLE</v>
          </cell>
          <cell r="C254">
            <v>138</v>
          </cell>
          <cell r="D254" t="str">
            <v>USD</v>
          </cell>
          <cell r="E254">
            <v>3</v>
          </cell>
        </row>
        <row r="255">
          <cell r="A255">
            <v>53103</v>
          </cell>
          <cell r="B255" t="str">
            <v>CALIBRATOR CARTRIDGE ES COMP  100 SAMPLE</v>
          </cell>
          <cell r="C255">
            <v>116.75</v>
          </cell>
          <cell r="D255" t="str">
            <v>USD</v>
          </cell>
          <cell r="E255">
            <v>3</v>
          </cell>
        </row>
        <row r="256">
          <cell r="A256">
            <v>53104</v>
          </cell>
          <cell r="B256" t="str">
            <v>CALIBRATOR CARTRIDGE ABG 100 SAMPLE PRIM</v>
          </cell>
          <cell r="C256">
            <v>148.5</v>
          </cell>
          <cell r="D256" t="str">
            <v>USD</v>
          </cell>
          <cell r="E256">
            <v>3</v>
          </cell>
        </row>
        <row r="257">
          <cell r="A257">
            <v>53105</v>
          </cell>
          <cell r="B257" t="str">
            <v>CALIBRATOR CARTRIDGE CCS COMP 400 SAMPLE</v>
          </cell>
          <cell r="C257">
            <v>291.75</v>
          </cell>
          <cell r="D257" t="str">
            <v>USD</v>
          </cell>
          <cell r="E257">
            <v>3</v>
          </cell>
        </row>
        <row r="258">
          <cell r="A258">
            <v>53107</v>
          </cell>
          <cell r="B258" t="str">
            <v>AUTO QC CARTRIDGE ABG 200 SAMPLE PRIME</v>
          </cell>
          <cell r="C258">
            <v>185.75</v>
          </cell>
          <cell r="D258" t="str">
            <v>USD</v>
          </cell>
          <cell r="E258">
            <v>3</v>
          </cell>
        </row>
        <row r="259">
          <cell r="A259">
            <v>53108</v>
          </cell>
          <cell r="B259" t="str">
            <v>AUTO QC CARTRIDGE ABG 300 SAMPLE PRIME</v>
          </cell>
          <cell r="C259">
            <v>254.5</v>
          </cell>
          <cell r="D259" t="str">
            <v>USD</v>
          </cell>
          <cell r="E259">
            <v>3</v>
          </cell>
        </row>
        <row r="260">
          <cell r="A260">
            <v>53110</v>
          </cell>
          <cell r="B260" t="str">
            <v>ASSY CONTROL AMPULED PRIME ES</v>
          </cell>
          <cell r="C260">
            <v>42.5</v>
          </cell>
          <cell r="D260" t="str">
            <v>USD</v>
          </cell>
          <cell r="E260">
            <v>3</v>
          </cell>
        </row>
        <row r="261">
          <cell r="A261">
            <v>53359</v>
          </cell>
          <cell r="B261" t="str">
            <v>CALIBRATOR CARTRIDGE ABG 300 SAMPLE PRIM</v>
          </cell>
          <cell r="C261">
            <v>217.5</v>
          </cell>
          <cell r="D261" t="str">
            <v>USD</v>
          </cell>
          <cell r="E261">
            <v>3</v>
          </cell>
        </row>
        <row r="262">
          <cell r="A262">
            <v>53360</v>
          </cell>
          <cell r="B262" t="str">
            <v>CALIBRATOR CARTRIDGE ABG 200 SAMPLE PRIM</v>
          </cell>
          <cell r="C262">
            <v>175</v>
          </cell>
          <cell r="D262" t="str">
            <v>USD</v>
          </cell>
          <cell r="E262">
            <v>3</v>
          </cell>
        </row>
        <row r="263">
          <cell r="A263">
            <v>53362</v>
          </cell>
          <cell r="B263" t="str">
            <v>CALIBRATOR CARTRIDGE ES COMP  200 SAMPLE</v>
          </cell>
          <cell r="C263">
            <v>127.25</v>
          </cell>
          <cell r="D263" t="str">
            <v>USD</v>
          </cell>
          <cell r="E263">
            <v>3</v>
          </cell>
        </row>
        <row r="264">
          <cell r="A264">
            <v>53365</v>
          </cell>
          <cell r="B264" t="str">
            <v>CALIBRATOR CARTRIDGE CCS COMP 200 SAMPLE</v>
          </cell>
          <cell r="C264">
            <v>207</v>
          </cell>
          <cell r="D264" t="str">
            <v>USD</v>
          </cell>
          <cell r="E264">
            <v>3</v>
          </cell>
        </row>
        <row r="265">
          <cell r="A265">
            <v>53367</v>
          </cell>
          <cell r="B265" t="str">
            <v>CART PRIME PRIME+ AND PRIMARY</v>
          </cell>
          <cell r="C265">
            <v>1224.75</v>
          </cell>
          <cell r="D265" t="str">
            <v>USD</v>
          </cell>
          <cell r="E265">
            <v>3</v>
          </cell>
        </row>
        <row r="266">
          <cell r="A266">
            <v>53443</v>
          </cell>
          <cell r="B266" t="str">
            <v>TOOL FLUSHING FLOW PATH PRIME</v>
          </cell>
          <cell r="C266">
            <v>28.75</v>
          </cell>
          <cell r="D266" t="str">
            <v>USD</v>
          </cell>
          <cell r="E266">
            <v>3</v>
          </cell>
        </row>
        <row r="267">
          <cell r="A267">
            <v>53455</v>
          </cell>
          <cell r="B267" t="str">
            <v>AUTO QC CARTRIDGE CCS 100 SAMPLE PRIME</v>
          </cell>
          <cell r="C267">
            <v>127.25</v>
          </cell>
          <cell r="D267" t="str">
            <v>USD</v>
          </cell>
          <cell r="E267">
            <v>3</v>
          </cell>
        </row>
        <row r="268">
          <cell r="A268">
            <v>53456</v>
          </cell>
          <cell r="B268" t="str">
            <v>AUTO QC CARTRIDGE ABG 100 SAMPLE PRIME</v>
          </cell>
          <cell r="C268">
            <v>116.75</v>
          </cell>
          <cell r="D268" t="str">
            <v>USD</v>
          </cell>
          <cell r="E268">
            <v>3</v>
          </cell>
        </row>
        <row r="269">
          <cell r="A269">
            <v>53460</v>
          </cell>
          <cell r="B269" t="str">
            <v>CALIBRATOR CARTRIDGE ES COMP  400 SAMPLE</v>
          </cell>
          <cell r="C269">
            <v>148.5</v>
          </cell>
          <cell r="D269" t="str">
            <v>USD</v>
          </cell>
          <cell r="E269">
            <v>3</v>
          </cell>
        </row>
        <row r="270">
          <cell r="A270">
            <v>53461</v>
          </cell>
          <cell r="B270" t="str">
            <v>CALIBRATOR CARTRIDGE ES COMP  500 SAMPLE</v>
          </cell>
          <cell r="C270">
            <v>159.25</v>
          </cell>
          <cell r="D270" t="str">
            <v>USD</v>
          </cell>
          <cell r="E270">
            <v>3</v>
          </cell>
        </row>
        <row r="271">
          <cell r="A271">
            <v>53462</v>
          </cell>
          <cell r="B271" t="str">
            <v>CALIBRATOR CARTRIDGE ES COMP  600 SAMPLE</v>
          </cell>
          <cell r="C271">
            <v>169.75</v>
          </cell>
          <cell r="D271" t="str">
            <v>USD</v>
          </cell>
          <cell r="E271">
            <v>3</v>
          </cell>
        </row>
        <row r="272">
          <cell r="A272">
            <v>53463</v>
          </cell>
          <cell r="B272" t="str">
            <v>CALIBRATOR CARTRIDGE ABG 400  SAMPLE PRI</v>
          </cell>
          <cell r="C272">
            <v>249.25</v>
          </cell>
          <cell r="D272" t="str">
            <v>USD</v>
          </cell>
          <cell r="E272">
            <v>3</v>
          </cell>
        </row>
        <row r="273">
          <cell r="A273">
            <v>53464</v>
          </cell>
          <cell r="B273" t="str">
            <v>CALIBRATOR CARTRIDGE ABG 500 SAMPLE PRI</v>
          </cell>
          <cell r="C273">
            <v>265.25</v>
          </cell>
          <cell r="D273" t="str">
            <v>USD</v>
          </cell>
          <cell r="E273">
            <v>3</v>
          </cell>
        </row>
        <row r="274">
          <cell r="A274">
            <v>53469</v>
          </cell>
          <cell r="B274" t="str">
            <v>CALIBRATOR CARTRIDGE CCS COMP 500 SAMPLE</v>
          </cell>
          <cell r="C274">
            <v>318.25</v>
          </cell>
          <cell r="D274" t="str">
            <v>USD</v>
          </cell>
          <cell r="E274">
            <v>3</v>
          </cell>
        </row>
        <row r="275">
          <cell r="A275">
            <v>53491</v>
          </cell>
          <cell r="B275" t="str">
            <v>KIT FAN FILTER ASSY 92MM REPL</v>
          </cell>
          <cell r="C275">
            <v>33</v>
          </cell>
          <cell r="D275" t="str">
            <v>USD</v>
          </cell>
          <cell r="E275">
            <v>3</v>
          </cell>
        </row>
        <row r="276">
          <cell r="A276">
            <v>53598</v>
          </cell>
          <cell r="B276" t="str">
            <v>AUTO QC CARTRIDGE DEMO PRIME</v>
          </cell>
          <cell r="C276">
            <v>24.75</v>
          </cell>
          <cell r="D276" t="str">
            <v>USD</v>
          </cell>
          <cell r="E276">
            <v>3</v>
          </cell>
        </row>
        <row r="277">
          <cell r="A277">
            <v>53600</v>
          </cell>
          <cell r="B277" t="str">
            <v>CALIBRATOR CARTRIDGE DEMO PRIME</v>
          </cell>
          <cell r="C277">
            <v>31.75</v>
          </cell>
          <cell r="D277" t="str">
            <v>USD</v>
          </cell>
          <cell r="E277">
            <v>3</v>
          </cell>
        </row>
        <row r="278">
          <cell r="A278">
            <v>53602</v>
          </cell>
          <cell r="B278" t="str">
            <v>SENSOR CARD DEMO PRIME CCS/CCS COMP</v>
          </cell>
          <cell r="C278">
            <v>53</v>
          </cell>
          <cell r="D278" t="str">
            <v>USD</v>
          </cell>
          <cell r="E278">
            <v>3</v>
          </cell>
        </row>
        <row r="279">
          <cell r="A279">
            <v>54214</v>
          </cell>
          <cell r="B279" t="str">
            <v>REAGNT CRTG UACR ALLEGRO PROF 20 PACK</v>
          </cell>
          <cell r="C279">
            <v>108.25</v>
          </cell>
          <cell r="D279" t="str">
            <v>USD</v>
          </cell>
          <cell r="E279">
            <v>3</v>
          </cell>
        </row>
        <row r="280">
          <cell r="A280">
            <v>54215</v>
          </cell>
          <cell r="B280" t="str">
            <v>REAGNT CRTG A1C ALLEGRO PROF 20 PACK</v>
          </cell>
          <cell r="C280">
            <v>108.25</v>
          </cell>
          <cell r="D280" t="str">
            <v>USD</v>
          </cell>
          <cell r="E280">
            <v>3</v>
          </cell>
        </row>
        <row r="281">
          <cell r="A281">
            <v>54652</v>
          </cell>
          <cell r="B281" t="str">
            <v>REAGNT CRTG LIPID ALLEGRO PROF 20 PACK</v>
          </cell>
          <cell r="C281">
            <v>148.25</v>
          </cell>
          <cell r="D281" t="str">
            <v>USD</v>
          </cell>
          <cell r="E281">
            <v>3</v>
          </cell>
        </row>
        <row r="282">
          <cell r="A282">
            <v>54786</v>
          </cell>
          <cell r="B282" t="str">
            <v>SENSOR CARTRIDGE PRIME ES DEMO</v>
          </cell>
          <cell r="C282">
            <v>31</v>
          </cell>
          <cell r="D282" t="str">
            <v>USD</v>
          </cell>
          <cell r="E282">
            <v>3</v>
          </cell>
        </row>
        <row r="283">
          <cell r="A283">
            <v>55229</v>
          </cell>
          <cell r="B283" t="str">
            <v>NOVA CALIBRATION VERIFICATION CNTRL 1-4</v>
          </cell>
          <cell r="C283">
            <v>222.75</v>
          </cell>
          <cell r="D283" t="str">
            <v>USD</v>
          </cell>
          <cell r="E283">
            <v>3</v>
          </cell>
        </row>
        <row r="284">
          <cell r="A284">
            <v>55262</v>
          </cell>
          <cell r="B284" t="str">
            <v>SENSOR CARD ABG EXTENDED PRIME</v>
          </cell>
          <cell r="C284">
            <v>143.25</v>
          </cell>
          <cell r="D284" t="str">
            <v>USD</v>
          </cell>
          <cell r="E284">
            <v>3</v>
          </cell>
        </row>
        <row r="285">
          <cell r="A285">
            <v>55264</v>
          </cell>
          <cell r="B285" t="str">
            <v>SENSOR CARD CCS COMP EXTENDED PRIME</v>
          </cell>
          <cell r="C285">
            <v>185.75</v>
          </cell>
          <cell r="D285" t="str">
            <v>USD</v>
          </cell>
          <cell r="E285">
            <v>3</v>
          </cell>
        </row>
        <row r="286">
          <cell r="A286">
            <v>56198</v>
          </cell>
          <cell r="B286" t="str">
            <v>LINEARITY SET G MULITPACK</v>
          </cell>
          <cell r="C286">
            <v>122</v>
          </cell>
          <cell r="D286" t="str">
            <v>USD</v>
          </cell>
          <cell r="E286">
            <v>3</v>
          </cell>
        </row>
        <row r="287">
          <cell r="A287">
            <v>56304</v>
          </cell>
          <cell r="B287" t="str">
            <v>CONTROL 1 A1C BOXED ALLEGRO</v>
          </cell>
          <cell r="C287">
            <v>7.25</v>
          </cell>
          <cell r="D287" t="str">
            <v>USD</v>
          </cell>
          <cell r="E287">
            <v>3</v>
          </cell>
        </row>
        <row r="288">
          <cell r="A288">
            <v>56307</v>
          </cell>
          <cell r="B288" t="str">
            <v>KIT TRAY CAROUSEL PRIME</v>
          </cell>
          <cell r="C288">
            <v>134</v>
          </cell>
          <cell r="D288" t="str">
            <v>USD</v>
          </cell>
          <cell r="E288">
            <v>3</v>
          </cell>
        </row>
        <row r="289">
          <cell r="A289">
            <v>56452</v>
          </cell>
          <cell r="B289" t="str">
            <v>DILUENT SOLUTION PRIME ES</v>
          </cell>
          <cell r="C289">
            <v>47.75</v>
          </cell>
          <cell r="D289" t="str">
            <v>USD</v>
          </cell>
          <cell r="E289">
            <v>3</v>
          </cell>
        </row>
        <row r="290">
          <cell r="A290">
            <v>57454</v>
          </cell>
          <cell r="B290" t="str">
            <v>ASSY FIXTURE FLUSH CONTROL PRIME PLUS</v>
          </cell>
          <cell r="C290">
            <v>176.25</v>
          </cell>
          <cell r="D290" t="str">
            <v>USD</v>
          </cell>
          <cell r="E290">
            <v>3</v>
          </cell>
        </row>
        <row r="291">
          <cell r="A291">
            <v>57458</v>
          </cell>
          <cell r="B291" t="str">
            <v>ASSY FIXTURE FLUSH PRIME PLUS</v>
          </cell>
          <cell r="C291">
            <v>171</v>
          </cell>
          <cell r="D291" t="str">
            <v>USD</v>
          </cell>
          <cell r="E291">
            <v>3</v>
          </cell>
        </row>
        <row r="292">
          <cell r="A292">
            <v>57635</v>
          </cell>
          <cell r="B292" t="str">
            <v>CONTROL 2 A1C BOXED ALLEGRO</v>
          </cell>
          <cell r="C292">
            <v>7.25</v>
          </cell>
          <cell r="D292" t="str">
            <v>USD</v>
          </cell>
          <cell r="E292">
            <v>3</v>
          </cell>
        </row>
        <row r="293">
          <cell r="A293">
            <v>57815</v>
          </cell>
          <cell r="B293" t="str">
            <v>SENSOR CARD DEMO PRIME+</v>
          </cell>
          <cell r="C293">
            <v>84.75</v>
          </cell>
          <cell r="D293" t="str">
            <v>USD</v>
          </cell>
          <cell r="E293">
            <v>3</v>
          </cell>
        </row>
        <row r="294">
          <cell r="A294">
            <v>57816</v>
          </cell>
          <cell r="B294" t="str">
            <v>SENSOR CARD CREAT BUN DEMO PRIME+</v>
          </cell>
          <cell r="C294">
            <v>41.25</v>
          </cell>
          <cell r="D294" t="str">
            <v>USD</v>
          </cell>
          <cell r="E294">
            <v>3</v>
          </cell>
        </row>
        <row r="295">
          <cell r="A295">
            <v>57817</v>
          </cell>
          <cell r="B295" t="str">
            <v>PRIME PLUS DEMO CALIBRATOR</v>
          </cell>
          <cell r="C295">
            <v>54.5</v>
          </cell>
          <cell r="D295" t="str">
            <v>USD</v>
          </cell>
          <cell r="E295">
            <v>3</v>
          </cell>
        </row>
        <row r="296">
          <cell r="A296">
            <v>57818</v>
          </cell>
          <cell r="B296" t="str">
            <v>DEMO AQC PRIME PLUS</v>
          </cell>
          <cell r="C296">
            <v>44.25</v>
          </cell>
          <cell r="D296" t="str">
            <v>USD</v>
          </cell>
          <cell r="E296">
            <v>3</v>
          </cell>
        </row>
        <row r="297">
          <cell r="A297">
            <v>57820</v>
          </cell>
          <cell r="B297" t="str">
            <v>SENSOR CARD W/ COOX PRIME+</v>
          </cell>
          <cell r="C297">
            <v>177.25</v>
          </cell>
          <cell r="D297" t="str">
            <v>USD</v>
          </cell>
          <cell r="E297">
            <v>3</v>
          </cell>
        </row>
        <row r="298">
          <cell r="A298">
            <v>57821</v>
          </cell>
          <cell r="B298" t="str">
            <v>SENSOR CARD CREAT BUN PRIME+</v>
          </cell>
          <cell r="C298">
            <v>59.5</v>
          </cell>
          <cell r="D298" t="str">
            <v>USD</v>
          </cell>
          <cell r="E298">
            <v>3</v>
          </cell>
        </row>
        <row r="299">
          <cell r="A299">
            <v>57822</v>
          </cell>
          <cell r="B299" t="str">
            <v>SENSOR CARD HIGH VOLUME W/ COOX PRIME+</v>
          </cell>
          <cell r="C299">
            <v>239</v>
          </cell>
          <cell r="D299" t="str">
            <v>USD</v>
          </cell>
          <cell r="E299">
            <v>3</v>
          </cell>
        </row>
        <row r="300">
          <cell r="A300">
            <v>57823</v>
          </cell>
          <cell r="B300" t="str">
            <v>REFERENCE CARTRIDGE PRIME+</v>
          </cell>
          <cell r="C300">
            <v>77.5</v>
          </cell>
          <cell r="D300" t="str">
            <v>USD</v>
          </cell>
          <cell r="E300">
            <v>3</v>
          </cell>
        </row>
        <row r="301">
          <cell r="A301">
            <v>57825</v>
          </cell>
          <cell r="B301" t="str">
            <v>CALIBRATOR 100 SAMPLE PRIME PLUS</v>
          </cell>
          <cell r="C301">
            <v>107.25</v>
          </cell>
          <cell r="D301" t="str">
            <v>USD</v>
          </cell>
          <cell r="E301">
            <v>3</v>
          </cell>
        </row>
        <row r="302">
          <cell r="A302">
            <v>57826</v>
          </cell>
          <cell r="B302" t="str">
            <v>CALIBRATOR 200 SAMPLE PRIME PLUS</v>
          </cell>
          <cell r="C302">
            <v>123</v>
          </cell>
          <cell r="D302" t="str">
            <v>USD</v>
          </cell>
          <cell r="E302">
            <v>3</v>
          </cell>
        </row>
        <row r="303">
          <cell r="A303">
            <v>57827</v>
          </cell>
          <cell r="B303" t="str">
            <v>CALIBRATOR 300 SAMPLE PRIME PLUS</v>
          </cell>
          <cell r="C303">
            <v>140</v>
          </cell>
          <cell r="D303" t="str">
            <v>USD</v>
          </cell>
          <cell r="E303">
            <v>3</v>
          </cell>
        </row>
        <row r="304">
          <cell r="A304">
            <v>57828</v>
          </cell>
          <cell r="B304" t="str">
            <v>CALIBRATOR 400 SAMPLE PRIME PLUS</v>
          </cell>
          <cell r="C304">
            <v>156</v>
          </cell>
          <cell r="D304" t="str">
            <v>USD</v>
          </cell>
          <cell r="E304">
            <v>3</v>
          </cell>
        </row>
        <row r="305">
          <cell r="A305">
            <v>57829</v>
          </cell>
          <cell r="B305" t="str">
            <v>CALIBRATOR 500 SAMPLE PRIME PLUS</v>
          </cell>
          <cell r="C305">
            <v>171.75</v>
          </cell>
          <cell r="D305" t="str">
            <v>USD</v>
          </cell>
          <cell r="E305">
            <v>3</v>
          </cell>
        </row>
        <row r="306">
          <cell r="A306">
            <v>57831</v>
          </cell>
          <cell r="B306" t="str">
            <v>CALIBRATOR 100 SAMPLE CREAT PRIME PLUS</v>
          </cell>
          <cell r="C306">
            <v>107.25</v>
          </cell>
          <cell r="D306" t="str">
            <v>USD</v>
          </cell>
          <cell r="E306">
            <v>3</v>
          </cell>
        </row>
        <row r="307">
          <cell r="A307">
            <v>57832</v>
          </cell>
          <cell r="B307" t="str">
            <v>CALIBRATOR 200 SAMPLE CREAT PRIME PLUS</v>
          </cell>
          <cell r="C307">
            <v>123</v>
          </cell>
          <cell r="D307" t="str">
            <v>USD</v>
          </cell>
          <cell r="E307">
            <v>3</v>
          </cell>
        </row>
        <row r="308">
          <cell r="A308">
            <v>57833</v>
          </cell>
          <cell r="B308" t="str">
            <v>CALIBRATOR 300 SAMPLE CREAT PRIME PLUS</v>
          </cell>
          <cell r="C308">
            <v>140</v>
          </cell>
          <cell r="D308" t="str">
            <v>USD</v>
          </cell>
          <cell r="E308">
            <v>3</v>
          </cell>
        </row>
        <row r="309">
          <cell r="A309">
            <v>57834</v>
          </cell>
          <cell r="B309" t="str">
            <v>CALIBRATOR 400 SAMPLE CREAT PRIME PLUS</v>
          </cell>
          <cell r="C309">
            <v>156</v>
          </cell>
          <cell r="D309" t="str">
            <v>USD</v>
          </cell>
          <cell r="E309">
            <v>3</v>
          </cell>
        </row>
        <row r="310">
          <cell r="A310">
            <v>57835</v>
          </cell>
          <cell r="B310" t="str">
            <v>CALIBRATOR 500 SAMPLE CREAT PRIME PLUS</v>
          </cell>
          <cell r="C310">
            <v>171.75</v>
          </cell>
          <cell r="D310" t="str">
            <v>USD</v>
          </cell>
          <cell r="E310">
            <v>3</v>
          </cell>
        </row>
        <row r="311">
          <cell r="A311">
            <v>57838</v>
          </cell>
          <cell r="B311" t="str">
            <v>AQC 160 SAMPLE PRIME PLUS</v>
          </cell>
          <cell r="C311">
            <v>86</v>
          </cell>
          <cell r="D311" t="str">
            <v>USD</v>
          </cell>
          <cell r="E311">
            <v>3</v>
          </cell>
        </row>
        <row r="312">
          <cell r="A312">
            <v>57839</v>
          </cell>
          <cell r="B312" t="str">
            <v>AQC 320 SAMPLE PRIME PLUS</v>
          </cell>
          <cell r="C312">
            <v>96.5</v>
          </cell>
          <cell r="D312" t="str">
            <v>USD</v>
          </cell>
          <cell r="E312">
            <v>3</v>
          </cell>
        </row>
        <row r="313">
          <cell r="A313">
            <v>57840</v>
          </cell>
          <cell r="B313" t="str">
            <v>AQC 480 SAMPLE PRIME PLUS</v>
          </cell>
          <cell r="C313">
            <v>107.25</v>
          </cell>
          <cell r="D313" t="str">
            <v>USD</v>
          </cell>
          <cell r="E313">
            <v>3</v>
          </cell>
        </row>
        <row r="314">
          <cell r="A314">
            <v>57841</v>
          </cell>
          <cell r="B314" t="str">
            <v>AQC CREAT 105 SAMPLE PRIME PLUS</v>
          </cell>
          <cell r="C314">
            <v>86</v>
          </cell>
          <cell r="D314" t="str">
            <v>USD</v>
          </cell>
          <cell r="E314">
            <v>3</v>
          </cell>
        </row>
        <row r="315">
          <cell r="A315">
            <v>57842</v>
          </cell>
          <cell r="B315" t="str">
            <v>AQC CREAT 210 SAMPLE PRIME PLUS</v>
          </cell>
          <cell r="C315">
            <v>96.5</v>
          </cell>
          <cell r="D315" t="str">
            <v>USD</v>
          </cell>
          <cell r="E315">
            <v>3</v>
          </cell>
        </row>
        <row r="316">
          <cell r="A316">
            <v>57843</v>
          </cell>
          <cell r="B316" t="str">
            <v>AQC CREAT 315 SAMPLE PRIME PLUS</v>
          </cell>
          <cell r="C316">
            <v>107.25</v>
          </cell>
          <cell r="D316" t="str">
            <v>USD</v>
          </cell>
          <cell r="E316">
            <v>3</v>
          </cell>
        </row>
        <row r="317">
          <cell r="A317">
            <v>57844</v>
          </cell>
          <cell r="B317" t="str">
            <v>BG/COOX AMPULED CONTROLS PRIME+</v>
          </cell>
          <cell r="C317">
            <v>38.25</v>
          </cell>
          <cell r="D317" t="str">
            <v>USD</v>
          </cell>
          <cell r="E317">
            <v>3</v>
          </cell>
        </row>
        <row r="318">
          <cell r="A318">
            <v>57845</v>
          </cell>
          <cell r="B318" t="str">
            <v>CHEMISTRY AMPULED CONTROLS PRIME+</v>
          </cell>
          <cell r="C318">
            <v>38.25</v>
          </cell>
          <cell r="D318" t="str">
            <v>USD</v>
          </cell>
          <cell r="E318">
            <v>3</v>
          </cell>
        </row>
        <row r="319">
          <cell r="A319">
            <v>58006</v>
          </cell>
          <cell r="B319" t="str">
            <v>REAGENT CARTRIDGE PT/INR ALLEGRO</v>
          </cell>
          <cell r="C319">
            <v>106</v>
          </cell>
          <cell r="D319" t="str">
            <v>USD</v>
          </cell>
          <cell r="E319">
            <v>3</v>
          </cell>
        </row>
        <row r="320">
          <cell r="A320">
            <v>58379</v>
          </cell>
          <cell r="B320" t="str">
            <v>SENSOR CARD CREAT BUN BLANK PRIME+</v>
          </cell>
          <cell r="C320">
            <v>36</v>
          </cell>
          <cell r="D320" t="str">
            <v>USD</v>
          </cell>
          <cell r="E320">
            <v>3</v>
          </cell>
        </row>
        <row r="321">
          <cell r="A321">
            <v>58642</v>
          </cell>
          <cell r="B321" t="str">
            <v>SENSOR CARD PRIME+</v>
          </cell>
          <cell r="C321">
            <v>156</v>
          </cell>
          <cell r="D321" t="str">
            <v>USD</v>
          </cell>
          <cell r="E321">
            <v>3</v>
          </cell>
        </row>
        <row r="322">
          <cell r="A322">
            <v>58643</v>
          </cell>
          <cell r="B322" t="str">
            <v>SENSOR CARD HIGH VOLUME PRIME+</v>
          </cell>
          <cell r="C322">
            <v>219.5</v>
          </cell>
          <cell r="D322" t="str">
            <v>USD</v>
          </cell>
          <cell r="E322">
            <v>3</v>
          </cell>
        </row>
        <row r="323">
          <cell r="A323">
            <v>58788</v>
          </cell>
          <cell r="B323" t="str">
            <v>TEST STRIP SSTRIP-A ALLEGRO CREA 50CT</v>
          </cell>
          <cell r="C323">
            <v>154.5</v>
          </cell>
          <cell r="D323" t="str">
            <v>USD</v>
          </cell>
          <cell r="E323">
            <v>3</v>
          </cell>
        </row>
        <row r="324">
          <cell r="A324">
            <v>58944</v>
          </cell>
          <cell r="B324" t="str">
            <v>CREAT CONTROL LEVEL 1 STATSTRIP A</v>
          </cell>
          <cell r="C324">
            <v>9.25</v>
          </cell>
          <cell r="D324" t="str">
            <v>USD</v>
          </cell>
          <cell r="E324">
            <v>3</v>
          </cell>
        </row>
        <row r="325">
          <cell r="A325">
            <v>58945</v>
          </cell>
          <cell r="B325" t="str">
            <v>CREAT CONTROL LEVEL 2 STATSTRIP A</v>
          </cell>
          <cell r="C325">
            <v>9.25</v>
          </cell>
          <cell r="D325" t="str">
            <v>USD</v>
          </cell>
          <cell r="E325">
            <v>3</v>
          </cell>
        </row>
        <row r="326">
          <cell r="A326">
            <v>58946</v>
          </cell>
          <cell r="B326" t="str">
            <v>CREAT CONTROL LEVEL 3 STSTSTRIP A</v>
          </cell>
          <cell r="C326">
            <v>9.25</v>
          </cell>
          <cell r="D326" t="str">
            <v>USD</v>
          </cell>
          <cell r="E326">
            <v>3</v>
          </cell>
        </row>
        <row r="327">
          <cell r="A327">
            <v>58952</v>
          </cell>
          <cell r="B327" t="str">
            <v>CREAT LINEARITY KIT STATSTRIP A</v>
          </cell>
          <cell r="C327">
            <v>81.25</v>
          </cell>
          <cell r="D327" t="str">
            <v>USD</v>
          </cell>
          <cell r="E327">
            <v>3</v>
          </cell>
        </row>
        <row r="328">
          <cell r="A328">
            <v>58971</v>
          </cell>
          <cell r="B328" t="str">
            <v>GLU CONTROL LEVEL 1 STATSTRIP A</v>
          </cell>
          <cell r="C328">
            <v>9.25</v>
          </cell>
          <cell r="D328" t="str">
            <v>USD</v>
          </cell>
          <cell r="E328">
            <v>3</v>
          </cell>
        </row>
        <row r="329">
          <cell r="A329">
            <v>58972</v>
          </cell>
          <cell r="B329" t="str">
            <v>GLU CONTROL LEVEL 2 STATSTRIP A</v>
          </cell>
          <cell r="C329">
            <v>9.25</v>
          </cell>
          <cell r="D329" t="str">
            <v>USD</v>
          </cell>
          <cell r="E329">
            <v>3</v>
          </cell>
        </row>
        <row r="330">
          <cell r="A330">
            <v>58973</v>
          </cell>
          <cell r="B330" t="str">
            <v>GLU CONTROL LEVEL 3 STATSTRIP A</v>
          </cell>
          <cell r="C330">
            <v>9.25</v>
          </cell>
          <cell r="D330" t="str">
            <v>USD</v>
          </cell>
          <cell r="E330">
            <v>3</v>
          </cell>
        </row>
        <row r="331">
          <cell r="A331">
            <v>58979</v>
          </cell>
          <cell r="B331" t="str">
            <v>GLU LINEARITY KIT STSATSTRIP A</v>
          </cell>
          <cell r="C331">
            <v>81.25</v>
          </cell>
          <cell r="D331" t="str">
            <v>USD</v>
          </cell>
          <cell r="E331">
            <v>3</v>
          </cell>
        </row>
        <row r="332">
          <cell r="A332">
            <v>59003</v>
          </cell>
          <cell r="B332" t="str">
            <v>PACK SPARE CAPILLARY 25UL ALLEGRO UACR</v>
          </cell>
          <cell r="C332">
            <v>7.25</v>
          </cell>
          <cell r="D332" t="str">
            <v>USD</v>
          </cell>
          <cell r="E332">
            <v>3</v>
          </cell>
        </row>
        <row r="333">
          <cell r="A333">
            <v>59007</v>
          </cell>
          <cell r="B333" t="str">
            <v>PACK SPARE CAPILLARY 5UL ALLEGRO LIPID</v>
          </cell>
          <cell r="C333">
            <v>7.25</v>
          </cell>
          <cell r="D333" t="str">
            <v>USD</v>
          </cell>
          <cell r="E333">
            <v>3</v>
          </cell>
        </row>
        <row r="334">
          <cell r="A334">
            <v>59233</v>
          </cell>
          <cell r="B334" t="str">
            <v>PREP FILM ALLEGRO CONTROL SOLUTION</v>
          </cell>
          <cell r="C334">
            <v>1</v>
          </cell>
          <cell r="D334" t="str">
            <v>USD</v>
          </cell>
          <cell r="E334">
            <v>3</v>
          </cell>
        </row>
        <row r="335">
          <cell r="A335">
            <v>59352</v>
          </cell>
          <cell r="B335" t="str">
            <v>TEST STRIP GLU SSTRIP-A 100CT ROW</v>
          </cell>
          <cell r="C335">
            <v>72</v>
          </cell>
          <cell r="D335" t="str">
            <v>USD</v>
          </cell>
          <cell r="E335">
            <v>3</v>
          </cell>
        </row>
        <row r="336">
          <cell r="A336">
            <v>59696</v>
          </cell>
          <cell r="B336" t="str">
            <v>SCANNER HANDHELD W/BASE &amp; CBL PRIME+</v>
          </cell>
          <cell r="C336">
            <v>795.75</v>
          </cell>
          <cell r="D336" t="str">
            <v>USD</v>
          </cell>
          <cell r="E336">
            <v>3</v>
          </cell>
        </row>
        <row r="337">
          <cell r="A337">
            <v>60044</v>
          </cell>
          <cell r="B337" t="str">
            <v>PACK SPARE CAPILLARY 5UL PT/INR ALLEGRO</v>
          </cell>
          <cell r="C337">
            <v>7.25</v>
          </cell>
          <cell r="D337" t="str">
            <v>USD</v>
          </cell>
          <cell r="E337">
            <v>3</v>
          </cell>
        </row>
        <row r="338">
          <cell r="A338">
            <v>60045</v>
          </cell>
          <cell r="B338" t="str">
            <v>CTRL 1 PT/INR BOXED ALLEGRO</v>
          </cell>
          <cell r="C338">
            <v>9.5</v>
          </cell>
          <cell r="D338" t="str">
            <v>USD</v>
          </cell>
          <cell r="E338">
            <v>3</v>
          </cell>
        </row>
        <row r="339">
          <cell r="A339">
            <v>60046</v>
          </cell>
          <cell r="B339" t="str">
            <v>CTRL 2 PT/INR BOXED ALLEGRO</v>
          </cell>
          <cell r="C339">
            <v>9.5</v>
          </cell>
          <cell r="D339" t="str">
            <v>USD</v>
          </cell>
          <cell r="E339">
            <v>3</v>
          </cell>
        </row>
        <row r="340">
          <cell r="A340">
            <v>61454</v>
          </cell>
          <cell r="B340" t="str">
            <v>SENSOR CARD ES COMP PLUS PRIME</v>
          </cell>
          <cell r="C340">
            <v>203.75</v>
          </cell>
          <cell r="D340" t="str">
            <v>USD</v>
          </cell>
          <cell r="E340">
            <v>3</v>
          </cell>
        </row>
        <row r="341">
          <cell r="A341">
            <v>61604</v>
          </cell>
          <cell r="B341" t="str">
            <v>SENSOR CARD W/ COOX  100 PRIME+</v>
          </cell>
          <cell r="C341">
            <v>159.25</v>
          </cell>
          <cell r="D341" t="str">
            <v>USD</v>
          </cell>
          <cell r="E341">
            <v>3</v>
          </cell>
        </row>
        <row r="342">
          <cell r="A342">
            <v>61605</v>
          </cell>
          <cell r="B342" t="str">
            <v>SENSOR CARD W/O HBF TBILL LV PRIME+</v>
          </cell>
          <cell r="C342">
            <v>159.25</v>
          </cell>
          <cell r="D342" t="str">
            <v>USD</v>
          </cell>
          <cell r="E342">
            <v>3</v>
          </cell>
        </row>
        <row r="343">
          <cell r="A343">
            <v>61614</v>
          </cell>
          <cell r="B343" t="str">
            <v>SENSOR CARD W/OUT HBF TBIL HV PRIME+</v>
          </cell>
          <cell r="C343">
            <v>246.25</v>
          </cell>
          <cell r="D343" t="str">
            <v>USD</v>
          </cell>
          <cell r="E343">
            <v>3</v>
          </cell>
        </row>
        <row r="344">
          <cell r="A344">
            <v>61615</v>
          </cell>
          <cell r="B344" t="str">
            <v>SENSOR CARD WITHOUT HBF TBIL PRIME+</v>
          </cell>
          <cell r="C344">
            <v>182.5</v>
          </cell>
          <cell r="D344" t="str">
            <v>USD</v>
          </cell>
          <cell r="E344">
            <v>3</v>
          </cell>
        </row>
        <row r="345">
          <cell r="A345">
            <v>61621</v>
          </cell>
          <cell r="B345" t="str">
            <v>ASSY FLOWPATH FLUSH TOOL PRIME+</v>
          </cell>
          <cell r="C345">
            <v>99.75</v>
          </cell>
          <cell r="D345" t="str">
            <v>USD</v>
          </cell>
          <cell r="E345">
            <v>3</v>
          </cell>
        </row>
        <row r="346">
          <cell r="A346">
            <v>61637</v>
          </cell>
          <cell r="B346" t="str">
            <v>PACK SPARE CAPILLARY 5UL CRP ALLEGRO</v>
          </cell>
          <cell r="C346">
            <v>7.25</v>
          </cell>
          <cell r="D346" t="str">
            <v>USD</v>
          </cell>
          <cell r="E346">
            <v>3</v>
          </cell>
        </row>
        <row r="347">
          <cell r="A347">
            <v>61656</v>
          </cell>
          <cell r="B347" t="str">
            <v>LINEARITY SET BUN CREAT HCT</v>
          </cell>
          <cell r="C347">
            <v>222.75</v>
          </cell>
          <cell r="D347" t="str">
            <v>USD</v>
          </cell>
          <cell r="E347">
            <v>3</v>
          </cell>
        </row>
        <row r="348">
          <cell r="A348">
            <v>62050</v>
          </cell>
          <cell r="B348" t="str">
            <v>RGNT CRTRG CRP ALLEGRO</v>
          </cell>
          <cell r="C348">
            <v>103</v>
          </cell>
          <cell r="D348" t="str">
            <v>USD</v>
          </cell>
          <cell r="E348">
            <v>3</v>
          </cell>
        </row>
        <row r="349">
          <cell r="A349">
            <v>62225</v>
          </cell>
          <cell r="B349" t="str">
            <v>CALIBRATOR CART PRIME ES COMP PLUS 100</v>
          </cell>
          <cell r="C349">
            <v>116.75</v>
          </cell>
          <cell r="D349" t="str">
            <v>USD</v>
          </cell>
          <cell r="E349">
            <v>3</v>
          </cell>
        </row>
        <row r="350">
          <cell r="A350">
            <v>62226</v>
          </cell>
          <cell r="B350" t="str">
            <v>CALIBRATOR CART PRIME ES COMP PLUS 200</v>
          </cell>
          <cell r="C350">
            <v>127.25</v>
          </cell>
          <cell r="D350" t="str">
            <v>USD</v>
          </cell>
          <cell r="E350">
            <v>3</v>
          </cell>
        </row>
        <row r="351">
          <cell r="A351">
            <v>62227</v>
          </cell>
          <cell r="B351" t="str">
            <v>CALIBRATOR CART PRIME ES COMP PLUS 300</v>
          </cell>
          <cell r="C351">
            <v>138</v>
          </cell>
          <cell r="D351" t="str">
            <v>USD</v>
          </cell>
          <cell r="E351">
            <v>3</v>
          </cell>
        </row>
        <row r="352">
          <cell r="A352">
            <v>62228</v>
          </cell>
          <cell r="B352" t="str">
            <v>CALIBRATOR CART PRIME ES COMP PLUS 400</v>
          </cell>
          <cell r="C352">
            <v>148.5</v>
          </cell>
          <cell r="D352" t="str">
            <v>USD</v>
          </cell>
          <cell r="E352">
            <v>3</v>
          </cell>
        </row>
        <row r="353">
          <cell r="A353">
            <v>62229</v>
          </cell>
          <cell r="B353" t="str">
            <v>CALIBRATOR CART PRIME ES COMP PLUS 500</v>
          </cell>
          <cell r="C353">
            <v>159.25</v>
          </cell>
          <cell r="D353" t="str">
            <v>USD</v>
          </cell>
          <cell r="E353">
            <v>3</v>
          </cell>
        </row>
        <row r="354">
          <cell r="A354">
            <v>62230</v>
          </cell>
          <cell r="B354" t="str">
            <v>CALIBRATOR CART PRIME ES COMP PLUS 600</v>
          </cell>
          <cell r="C354">
            <v>169.75</v>
          </cell>
          <cell r="D354" t="str">
            <v>USD</v>
          </cell>
          <cell r="E354">
            <v>3</v>
          </cell>
        </row>
        <row r="355">
          <cell r="A355">
            <v>62764</v>
          </cell>
          <cell r="B355" t="str">
            <v>DOCUMENT IQ (A4 FORMAT) PRIME</v>
          </cell>
          <cell r="C355">
            <v>1545</v>
          </cell>
          <cell r="D355" t="str">
            <v>USD</v>
          </cell>
          <cell r="E355">
            <v>3</v>
          </cell>
        </row>
        <row r="356">
          <cell r="A356">
            <v>62809</v>
          </cell>
          <cell r="B356" t="str">
            <v>DOCUMENT OQ (A4 Format) PRIME</v>
          </cell>
          <cell r="C356">
            <v>257.5</v>
          </cell>
          <cell r="D356" t="str">
            <v>USD</v>
          </cell>
          <cell r="E356">
            <v>3</v>
          </cell>
        </row>
        <row r="357">
          <cell r="A357">
            <v>62925</v>
          </cell>
          <cell r="B357" t="str">
            <v>CONTROL 1 CRP ALLEGRO</v>
          </cell>
          <cell r="C357">
            <v>36</v>
          </cell>
          <cell r="D357" t="str">
            <v>USD</v>
          </cell>
          <cell r="E357">
            <v>3</v>
          </cell>
        </row>
        <row r="358">
          <cell r="A358">
            <v>62926</v>
          </cell>
          <cell r="B358" t="str">
            <v>CONTROL 2 CRP ALLEGRO</v>
          </cell>
          <cell r="C358">
            <v>36</v>
          </cell>
          <cell r="D358" t="str">
            <v>USD</v>
          </cell>
          <cell r="E358">
            <v>3</v>
          </cell>
        </row>
        <row r="359">
          <cell r="A359">
            <v>63412</v>
          </cell>
          <cell r="B359" t="str">
            <v>SAMPLE CUPS 0.5ML 1000/BAG PRIME ES</v>
          </cell>
          <cell r="C359">
            <v>58.25</v>
          </cell>
          <cell r="D359" t="str">
            <v>USD</v>
          </cell>
          <cell r="E359">
            <v>3</v>
          </cell>
        </row>
        <row r="360">
          <cell r="A360">
            <v>63843</v>
          </cell>
          <cell r="B360" t="str">
            <v>QAP CONTROL AMPULED PRIME ES PN53110</v>
          </cell>
          <cell r="C360">
            <v>29.75</v>
          </cell>
          <cell r="D360" t="str">
            <v>USD</v>
          </cell>
          <cell r="E360">
            <v>3</v>
          </cell>
        </row>
        <row r="361">
          <cell r="A361">
            <v>63880</v>
          </cell>
          <cell r="B361" t="str">
            <v>PK 10 SPARE CAPIL GLASS A1c ALLEGRO</v>
          </cell>
          <cell r="C361">
            <v>14.5</v>
          </cell>
          <cell r="D361" t="str">
            <v>USD</v>
          </cell>
          <cell r="E361">
            <v>3</v>
          </cell>
        </row>
        <row r="362">
          <cell r="A362">
            <v>63882</v>
          </cell>
          <cell r="B362" t="str">
            <v>PK 10 SPARE CAPIL GLASS LIPID ALLEGRO</v>
          </cell>
          <cell r="C362">
            <v>14.5</v>
          </cell>
          <cell r="D362" t="str">
            <v>USD</v>
          </cell>
          <cell r="E362">
            <v>3</v>
          </cell>
        </row>
        <row r="363">
          <cell r="A363">
            <v>64012</v>
          </cell>
          <cell r="B363" t="str">
            <v>CONTROL 1 LIPID PACKAGED ALLEGRO</v>
          </cell>
          <cell r="C363">
            <v>37.25</v>
          </cell>
          <cell r="D363" t="str">
            <v>USD</v>
          </cell>
          <cell r="E363">
            <v>3</v>
          </cell>
        </row>
        <row r="364">
          <cell r="A364">
            <v>64013</v>
          </cell>
          <cell r="B364" t="str">
            <v>CONTROL 2 LIPID PACKAGED ALLEGRO</v>
          </cell>
          <cell r="C364">
            <v>37.25</v>
          </cell>
          <cell r="D364" t="str">
            <v>USD</v>
          </cell>
          <cell r="E364">
            <v>3</v>
          </cell>
        </row>
        <row r="365">
          <cell r="A365">
            <v>64251</v>
          </cell>
          <cell r="B365" t="str">
            <v>SENSOR CARD CCS COMP PRIME (LV) 100</v>
          </cell>
          <cell r="C365">
            <v>84.75</v>
          </cell>
          <cell r="D365" t="str">
            <v>USD</v>
          </cell>
          <cell r="E365">
            <v>3</v>
          </cell>
        </row>
        <row r="366">
          <cell r="A366">
            <v>64604</v>
          </cell>
          <cell r="B366" t="str">
            <v>SENSOR CARD 100 PRIME+</v>
          </cell>
          <cell r="C366">
            <v>127.25</v>
          </cell>
          <cell r="D366" t="str">
            <v>USD</v>
          </cell>
          <cell r="E366">
            <v>3</v>
          </cell>
        </row>
        <row r="367">
          <cell r="A367">
            <v>65062</v>
          </cell>
          <cell r="B367" t="str">
            <v>SENSOR CARD CCS COMP PRIME LV CHINA</v>
          </cell>
          <cell r="C367">
            <v>84.75</v>
          </cell>
          <cell r="D367" t="str">
            <v>USD</v>
          </cell>
          <cell r="E367">
            <v>3</v>
          </cell>
        </row>
        <row r="368">
          <cell r="A368">
            <v>65141</v>
          </cell>
          <cell r="B368" t="str">
            <v>CALIBRATOR CARTRIDGE HIGH VOLUME PRIME+</v>
          </cell>
          <cell r="C368">
            <v>175</v>
          </cell>
          <cell r="D368" t="str">
            <v>USD</v>
          </cell>
          <cell r="E368">
            <v>3</v>
          </cell>
        </row>
        <row r="369">
          <cell r="A369">
            <v>65142</v>
          </cell>
          <cell r="B369" t="str">
            <v>CALIBRATOR CART W/CREAT HIGH VOL PRIME+</v>
          </cell>
          <cell r="C369">
            <v>175</v>
          </cell>
          <cell r="D369" t="str">
            <v>USD</v>
          </cell>
          <cell r="E369">
            <v>3</v>
          </cell>
        </row>
        <row r="370">
          <cell r="A370">
            <v>66777</v>
          </cell>
          <cell r="B370" t="str">
            <v>CAPILLARY 175ul 19.930.175 SARSTEDT 200</v>
          </cell>
          <cell r="C370">
            <v>86.5</v>
          </cell>
          <cell r="D370" t="str">
            <v>USD</v>
          </cell>
          <cell r="E370">
            <v>3</v>
          </cell>
        </row>
        <row r="371">
          <cell r="A371">
            <v>66778</v>
          </cell>
          <cell r="B371" t="str">
            <v>CAPILLARY 125ul 19.930.125 SARSTEDT 250</v>
          </cell>
          <cell r="C371">
            <v>93.75</v>
          </cell>
          <cell r="D371" t="str">
            <v>USD</v>
          </cell>
          <cell r="E371">
            <v>3</v>
          </cell>
        </row>
        <row r="372">
          <cell r="A372">
            <v>66780</v>
          </cell>
          <cell r="B372" t="str">
            <v>QUICK CAP 65.935.230 SARSTEDT 400</v>
          </cell>
          <cell r="C372">
            <v>34.5</v>
          </cell>
          <cell r="D372" t="str">
            <v>USD</v>
          </cell>
          <cell r="E372">
            <v>3</v>
          </cell>
        </row>
        <row r="373">
          <cell r="A373">
            <v>66807</v>
          </cell>
          <cell r="B373" t="str">
            <v>MIXING WIRE 95.936 SARSTEDT 250-PK</v>
          </cell>
          <cell r="C373">
            <v>54</v>
          </cell>
          <cell r="D373" t="str">
            <v>USD</v>
          </cell>
          <cell r="E373">
            <v>3</v>
          </cell>
        </row>
        <row r="374">
          <cell r="A374">
            <v>66808</v>
          </cell>
          <cell r="B374" t="str">
            <v>MAGNET 95.937 SARSTEDT 10-PK</v>
          </cell>
          <cell r="C374">
            <v>44.75</v>
          </cell>
          <cell r="D374" t="str">
            <v>USD</v>
          </cell>
          <cell r="E374">
            <v>3</v>
          </cell>
        </row>
        <row r="375">
          <cell r="A375">
            <v>66809</v>
          </cell>
          <cell r="B375" t="str">
            <v>CAP QUICK REL 65.935.205 SARSTEDT 500-PK</v>
          </cell>
          <cell r="C375">
            <v>43.25</v>
          </cell>
          <cell r="D375" t="str">
            <v>USD</v>
          </cell>
          <cell r="E375">
            <v>3</v>
          </cell>
        </row>
        <row r="376">
          <cell r="A376">
            <v>67379</v>
          </cell>
          <cell r="B376" t="str">
            <v>KIT 175 CAPILLARY BLUE CAP</v>
          </cell>
          <cell r="C376">
            <v>121</v>
          </cell>
          <cell r="D376" t="str">
            <v>USD</v>
          </cell>
          <cell r="E376">
            <v>3</v>
          </cell>
        </row>
        <row r="377">
          <cell r="A377">
            <v>67380</v>
          </cell>
          <cell r="B377" t="str">
            <v>KIT 125 CAPILLARY WHITE CAP</v>
          </cell>
          <cell r="C377">
            <v>137</v>
          </cell>
          <cell r="D377" t="str">
            <v>USD</v>
          </cell>
          <cell r="E377">
            <v>3</v>
          </cell>
        </row>
        <row r="378">
          <cell r="A378">
            <v>275</v>
          </cell>
          <cell r="B378" t="str">
            <v>SHAFT REDUCTION GEAR .31 HEX .79L BRS NK</v>
          </cell>
          <cell r="C378">
            <v>11</v>
          </cell>
          <cell r="D378" t="str">
            <v>USD</v>
          </cell>
          <cell r="E378">
            <v>4</v>
          </cell>
        </row>
        <row r="379">
          <cell r="A379">
            <v>384</v>
          </cell>
          <cell r="B379" t="str">
            <v>ROLLR/PINION SHFT 64DP 12T .23ODX1.16L C</v>
          </cell>
          <cell r="C379">
            <v>24</v>
          </cell>
          <cell r="D379" t="str">
            <v>USD</v>
          </cell>
          <cell r="E379">
            <v>4</v>
          </cell>
        </row>
        <row r="380">
          <cell r="A380">
            <v>577</v>
          </cell>
          <cell r="B380" t="str">
            <v>GEAR 48DP 36T .12FW W/HUB INSERT 632 TAP</v>
          </cell>
          <cell r="C380">
            <v>6.75</v>
          </cell>
          <cell r="D380" t="str">
            <v>USD</v>
          </cell>
          <cell r="E380">
            <v>4</v>
          </cell>
        </row>
        <row r="381">
          <cell r="A381">
            <v>580</v>
          </cell>
          <cell r="B381" t="str">
            <v>SHAFT PRESS PLATE .3120DX1.50L SST CLRPA</v>
          </cell>
          <cell r="C381">
            <v>15.25</v>
          </cell>
          <cell r="D381" t="str">
            <v>USD</v>
          </cell>
          <cell r="E381">
            <v>4</v>
          </cell>
        </row>
        <row r="382">
          <cell r="A382">
            <v>590</v>
          </cell>
          <cell r="B382" t="str">
            <v>SHAFT MAIN .3740DX2.10L SST CLR PASSIVAT</v>
          </cell>
          <cell r="C382">
            <v>14.25</v>
          </cell>
          <cell r="D382" t="str">
            <v>USD</v>
          </cell>
          <cell r="E382">
            <v>4</v>
          </cell>
        </row>
        <row r="383">
          <cell r="A383">
            <v>646</v>
          </cell>
          <cell r="B383" t="str">
            <v>SCW SET 440X.12 CUP PT ALN SST</v>
          </cell>
          <cell r="C383">
            <v>1.25</v>
          </cell>
          <cell r="D383" t="str">
            <v>USD</v>
          </cell>
          <cell r="E383">
            <v>4</v>
          </cell>
        </row>
        <row r="384">
          <cell r="A384">
            <v>661</v>
          </cell>
          <cell r="B384" t="str">
            <v>SCW MACH 440X.25 BUTTON HD ALN SST</v>
          </cell>
          <cell r="C384">
            <v>1.25</v>
          </cell>
          <cell r="D384" t="str">
            <v>USD</v>
          </cell>
          <cell r="E384">
            <v>4</v>
          </cell>
        </row>
        <row r="385">
          <cell r="A385">
            <v>739</v>
          </cell>
          <cell r="B385" t="str">
            <v>WSHR LOC/INT #8 STL ZINC</v>
          </cell>
          <cell r="C385">
            <v>1.25</v>
          </cell>
          <cell r="D385" t="str">
            <v>USD</v>
          </cell>
          <cell r="E385">
            <v>4</v>
          </cell>
        </row>
        <row r="386">
          <cell r="A386">
            <v>764</v>
          </cell>
          <cell r="B386" t="str">
            <v>WSHR WAV .385X.500X.010 BRLM/COP</v>
          </cell>
          <cell r="C386">
            <v>1.25</v>
          </cell>
          <cell r="D386" t="str">
            <v>USD</v>
          </cell>
          <cell r="E386">
            <v>4</v>
          </cell>
        </row>
        <row r="387">
          <cell r="A387">
            <v>768</v>
          </cell>
          <cell r="B387" t="str">
            <v>WSHR FLT .375X.750X.031 DELRIN</v>
          </cell>
          <cell r="C387">
            <v>1.25</v>
          </cell>
          <cell r="D387" t="str">
            <v>USD</v>
          </cell>
          <cell r="E387">
            <v>4</v>
          </cell>
        </row>
        <row r="388">
          <cell r="A388">
            <v>777</v>
          </cell>
          <cell r="B388" t="str">
            <v>WSHR FLT .385X1.00X.030 TEFLON</v>
          </cell>
          <cell r="C388">
            <v>1.25</v>
          </cell>
          <cell r="D388" t="str">
            <v>USD</v>
          </cell>
          <cell r="E388">
            <v>4</v>
          </cell>
        </row>
        <row r="389">
          <cell r="A389">
            <v>779</v>
          </cell>
          <cell r="B389" t="str">
            <v>WSHR FLT .255X.620X.062 BRNZ</v>
          </cell>
          <cell r="C389">
            <v>6.75</v>
          </cell>
          <cell r="D389" t="str">
            <v>USD</v>
          </cell>
          <cell r="E389">
            <v>4</v>
          </cell>
        </row>
        <row r="390">
          <cell r="A390">
            <v>780</v>
          </cell>
          <cell r="B390" t="str">
            <v>WSHR FLT .254X.625X.060 RULON</v>
          </cell>
          <cell r="C390">
            <v>1.25</v>
          </cell>
          <cell r="D390" t="str">
            <v>USD</v>
          </cell>
          <cell r="E390">
            <v>4</v>
          </cell>
        </row>
        <row r="391">
          <cell r="A391">
            <v>810</v>
          </cell>
          <cell r="B391" t="str">
            <v>SCW SHDR 1032X.249X.12L SLOT HD SST</v>
          </cell>
          <cell r="C391">
            <v>2.25</v>
          </cell>
          <cell r="D391" t="str">
            <v>USD</v>
          </cell>
          <cell r="E391">
            <v>4</v>
          </cell>
        </row>
        <row r="392">
          <cell r="A392">
            <v>816</v>
          </cell>
          <cell r="B392" t="str">
            <v>PIN DOWEL .125X.50 18-8 SST</v>
          </cell>
          <cell r="C392">
            <v>1.25</v>
          </cell>
          <cell r="D392" t="str">
            <v>USD</v>
          </cell>
          <cell r="E392">
            <v>4</v>
          </cell>
        </row>
        <row r="393">
          <cell r="A393">
            <v>828</v>
          </cell>
          <cell r="B393" t="str">
            <v>CLAMP CABLE .12 DIA .64X.50X.24 POLYPRO</v>
          </cell>
          <cell r="C393">
            <v>1.25</v>
          </cell>
          <cell r="D393" t="str">
            <v>USD</v>
          </cell>
          <cell r="E393">
            <v>4</v>
          </cell>
        </row>
        <row r="394">
          <cell r="A394">
            <v>854</v>
          </cell>
          <cell r="B394" t="str">
            <v>TIE CABLE SELF-LOC MINI 4.0L NYL</v>
          </cell>
          <cell r="C394">
            <v>1.25</v>
          </cell>
          <cell r="D394" t="str">
            <v>USD</v>
          </cell>
          <cell r="E394">
            <v>4</v>
          </cell>
        </row>
        <row r="395">
          <cell r="A395">
            <v>868</v>
          </cell>
          <cell r="B395" t="str">
            <v>STDOFF RND/THD 632X.25X.562 ALM</v>
          </cell>
          <cell r="C395">
            <v>1.25</v>
          </cell>
          <cell r="D395" t="str">
            <v>USD</v>
          </cell>
          <cell r="E395">
            <v>4</v>
          </cell>
        </row>
        <row r="396">
          <cell r="A396">
            <v>968</v>
          </cell>
          <cell r="B396" t="str">
            <v>SPRING COMP .36X.029X.81 MUSIC WIRE 7.6L</v>
          </cell>
          <cell r="C396">
            <v>1.25</v>
          </cell>
          <cell r="D396" t="str">
            <v>USD</v>
          </cell>
          <cell r="E396">
            <v>4</v>
          </cell>
        </row>
        <row r="397">
          <cell r="A397">
            <v>1017</v>
          </cell>
          <cell r="B397" t="str">
            <v>SPRING PRESSURE PLATE 3.7X.31X.025 PASSI</v>
          </cell>
          <cell r="C397">
            <v>68.25</v>
          </cell>
          <cell r="D397" t="str">
            <v>USD</v>
          </cell>
          <cell r="E397">
            <v>4</v>
          </cell>
        </row>
        <row r="398">
          <cell r="A398">
            <v>1149</v>
          </cell>
          <cell r="B398" t="str">
            <v>TRSTR 2N3906 SIL/PNP 40V 200MA B100@10MA</v>
          </cell>
          <cell r="C398">
            <v>102.75</v>
          </cell>
          <cell r="D398" t="str">
            <v>USD</v>
          </cell>
          <cell r="E398">
            <v>4</v>
          </cell>
        </row>
        <row r="399">
          <cell r="A399">
            <v>1493</v>
          </cell>
          <cell r="B399" t="str">
            <v>FUSE 2-1/2A 250V SLO-BLO 3AG .25X1.25</v>
          </cell>
          <cell r="C399">
            <v>1.25</v>
          </cell>
          <cell r="D399" t="str">
            <v>USD</v>
          </cell>
          <cell r="E399">
            <v>4</v>
          </cell>
        </row>
        <row r="400">
          <cell r="A400">
            <v>1495</v>
          </cell>
          <cell r="B400" t="str">
            <v>FUSE 2A 250V SLO-BLO 3AG .25X1.25</v>
          </cell>
          <cell r="C400">
            <v>5.75</v>
          </cell>
          <cell r="D400" t="str">
            <v>USD</v>
          </cell>
          <cell r="E400">
            <v>4</v>
          </cell>
        </row>
        <row r="401">
          <cell r="A401">
            <v>1498</v>
          </cell>
          <cell r="B401" t="str">
            <v>PWR CORD 3COND 16AWG 7FT CSA SJT BLK IEC</v>
          </cell>
          <cell r="C401">
            <v>6.75</v>
          </cell>
          <cell r="D401" t="str">
            <v>USD</v>
          </cell>
          <cell r="E401">
            <v>4</v>
          </cell>
        </row>
        <row r="402">
          <cell r="A402">
            <v>2135</v>
          </cell>
          <cell r="B402" t="str">
            <v>ROTOR PUMP PLAIN BEARING 4POS ALM ANODZ</v>
          </cell>
          <cell r="C402">
            <v>232.75</v>
          </cell>
          <cell r="D402" t="str">
            <v>USD</v>
          </cell>
          <cell r="E402">
            <v>4</v>
          </cell>
        </row>
        <row r="403">
          <cell r="A403">
            <v>2503</v>
          </cell>
          <cell r="B403" t="str">
            <v>TUBING SIL .033X.130X.05 DURO-50 CLR</v>
          </cell>
          <cell r="C403">
            <v>1.25</v>
          </cell>
          <cell r="D403" t="str">
            <v>USD</v>
          </cell>
          <cell r="E403">
            <v>4</v>
          </cell>
        </row>
        <row r="404">
          <cell r="A404">
            <v>3058</v>
          </cell>
          <cell r="B404" t="str">
            <v>ADHESIVE TAPE FOAM DOUBLE SIDED</v>
          </cell>
          <cell r="C404">
            <v>1.25</v>
          </cell>
          <cell r="D404" t="str">
            <v>USD</v>
          </cell>
          <cell r="E404">
            <v>4</v>
          </cell>
        </row>
        <row r="405">
          <cell r="A405">
            <v>5423</v>
          </cell>
          <cell r="B405" t="str">
            <v>STOPPER HUMIDIFIER BLOCK BL GAS 1.1X.56</v>
          </cell>
          <cell r="C405">
            <v>5.75</v>
          </cell>
          <cell r="D405" t="str">
            <v>USD</v>
          </cell>
          <cell r="E405">
            <v>4</v>
          </cell>
        </row>
        <row r="406">
          <cell r="A406">
            <v>5489</v>
          </cell>
          <cell r="B406" t="str">
            <v>SEAL SEPTUM HOLDER .86X1.7 AS FAB NEOPRE</v>
          </cell>
          <cell r="C406">
            <v>8.75</v>
          </cell>
          <cell r="D406" t="str">
            <v>USD</v>
          </cell>
          <cell r="E406">
            <v>4</v>
          </cell>
        </row>
        <row r="407">
          <cell r="A407">
            <v>5779</v>
          </cell>
          <cell r="B407" t="str">
            <v>MAGNET ACTUATOR .12X.12X.75</v>
          </cell>
          <cell r="C407">
            <v>1.25</v>
          </cell>
          <cell r="D407" t="str">
            <v>USD</v>
          </cell>
          <cell r="E407">
            <v>4</v>
          </cell>
        </row>
        <row r="408">
          <cell r="A408">
            <v>6052</v>
          </cell>
          <cell r="B408" t="str">
            <v>JACK TEST INSUL WHT PNL MTG WIRE SOLDER</v>
          </cell>
          <cell r="C408">
            <v>1.25</v>
          </cell>
          <cell r="D408" t="str">
            <v>USD</v>
          </cell>
          <cell r="E408">
            <v>4</v>
          </cell>
        </row>
        <row r="409">
          <cell r="A409">
            <v>6450</v>
          </cell>
          <cell r="B409" t="str">
            <v>ASSY PO2 POLISHING CARD</v>
          </cell>
          <cell r="C409">
            <v>2.25</v>
          </cell>
          <cell r="D409" t="str">
            <v>USD</v>
          </cell>
          <cell r="E409">
            <v>4</v>
          </cell>
        </row>
        <row r="410">
          <cell r="A410">
            <v>6545</v>
          </cell>
          <cell r="B410" t="str">
            <v>REGULATOR GAS SMALL CYLINDER STP</v>
          </cell>
          <cell r="C410">
            <v>483.75</v>
          </cell>
          <cell r="D410" t="str">
            <v>USD</v>
          </cell>
          <cell r="E410">
            <v>4</v>
          </cell>
        </row>
        <row r="411">
          <cell r="A411">
            <v>6547</v>
          </cell>
          <cell r="B411" t="str">
            <v>WRENCH REGULATOR STP</v>
          </cell>
          <cell r="C411">
            <v>9.75</v>
          </cell>
          <cell r="D411" t="str">
            <v>USD</v>
          </cell>
          <cell r="E411">
            <v>4</v>
          </cell>
        </row>
        <row r="412">
          <cell r="A412">
            <v>7974</v>
          </cell>
          <cell r="B412" t="str">
            <v>FET IRF9530 MOSPWR P-CH 100V 12A T0220AB</v>
          </cell>
          <cell r="C412">
            <v>4.25</v>
          </cell>
          <cell r="D412" t="str">
            <v>USD</v>
          </cell>
          <cell r="E412">
            <v>4</v>
          </cell>
        </row>
        <row r="413">
          <cell r="A413">
            <v>7975</v>
          </cell>
          <cell r="B413" t="str">
            <v>FET IRF530 JCT/N-CH 100V T0-220AB</v>
          </cell>
          <cell r="C413">
            <v>2.25</v>
          </cell>
          <cell r="D413" t="str">
            <v>USD</v>
          </cell>
          <cell r="E413">
            <v>4</v>
          </cell>
        </row>
        <row r="414">
          <cell r="A414">
            <v>8098</v>
          </cell>
          <cell r="B414" t="str">
            <v>WSHR SEALING .250X.423X.015 VITON 60DURO</v>
          </cell>
          <cell r="C414">
            <v>1.25</v>
          </cell>
          <cell r="D414" t="str">
            <v>USD</v>
          </cell>
          <cell r="E414">
            <v>4</v>
          </cell>
        </row>
        <row r="415">
          <cell r="A415">
            <v>8691</v>
          </cell>
          <cell r="B415" t="str">
            <v>IC 7667 CMOS DUAL INV DRIVE 15V/1.5A 8DI</v>
          </cell>
          <cell r="C415">
            <v>3.25</v>
          </cell>
          <cell r="D415" t="str">
            <v>USD</v>
          </cell>
          <cell r="E415">
            <v>4</v>
          </cell>
        </row>
        <row r="416">
          <cell r="A416">
            <v>9221</v>
          </cell>
          <cell r="B416" t="str">
            <v>WSHR FLT .250X.375X.031 NYLON</v>
          </cell>
          <cell r="C416">
            <v>1.25</v>
          </cell>
          <cell r="D416" t="str">
            <v>USD</v>
          </cell>
          <cell r="E416">
            <v>4</v>
          </cell>
        </row>
        <row r="417">
          <cell r="A417">
            <v>9870</v>
          </cell>
          <cell r="B417" t="str">
            <v>TUBING POLYURETH .125IDX.250OD</v>
          </cell>
          <cell r="C417">
            <v>1.25</v>
          </cell>
          <cell r="D417" t="str">
            <v>USD</v>
          </cell>
          <cell r="E417">
            <v>4</v>
          </cell>
        </row>
        <row r="418">
          <cell r="A418">
            <v>10313</v>
          </cell>
          <cell r="B418" t="str">
            <v>SPRING COMP .42X.06X1.0L SST 65LB/IN</v>
          </cell>
          <cell r="C418">
            <v>2.25</v>
          </cell>
          <cell r="D418" t="str">
            <v>USD</v>
          </cell>
          <cell r="E418">
            <v>4</v>
          </cell>
        </row>
        <row r="419">
          <cell r="A419">
            <v>12792</v>
          </cell>
          <cell r="B419" t="str">
            <v>TUBING HARNESS N1/5/11/13 CRT W/DIL</v>
          </cell>
          <cell r="C419">
            <v>182.75</v>
          </cell>
          <cell r="D419" t="str">
            <v>USD</v>
          </cell>
          <cell r="E419">
            <v>4</v>
          </cell>
        </row>
        <row r="420">
          <cell r="A420">
            <v>12856</v>
          </cell>
          <cell r="B420" t="str">
            <v>CABL ASSY TRAY CONTROLLER (POWER)</v>
          </cell>
          <cell r="C420">
            <v>55.25</v>
          </cell>
          <cell r="D420" t="str">
            <v>USD</v>
          </cell>
          <cell r="E420">
            <v>4</v>
          </cell>
        </row>
        <row r="421">
          <cell r="A421">
            <v>12857</v>
          </cell>
          <cell r="B421" t="str">
            <v>CABL ASSY TRAY CONTROLLER SIGNAL</v>
          </cell>
          <cell r="C421">
            <v>29.25</v>
          </cell>
          <cell r="D421" t="str">
            <v>USD</v>
          </cell>
          <cell r="E421">
            <v>4</v>
          </cell>
        </row>
        <row r="422">
          <cell r="A422">
            <v>13093</v>
          </cell>
          <cell r="B422" t="str">
            <v>ASSY COIL MIXER NCRT</v>
          </cell>
          <cell r="C422">
            <v>69.5</v>
          </cell>
          <cell r="D422" t="str">
            <v>USD</v>
          </cell>
          <cell r="E422">
            <v>4</v>
          </cell>
        </row>
        <row r="423">
          <cell r="A423">
            <v>13431</v>
          </cell>
          <cell r="B423" t="str">
            <v>PLATE VALVE COVER 2.88X6.0 POLYCARB</v>
          </cell>
          <cell r="C423">
            <v>57.25</v>
          </cell>
          <cell r="D423" t="str">
            <v>USD</v>
          </cell>
          <cell r="E423">
            <v>4</v>
          </cell>
        </row>
        <row r="424">
          <cell r="A424">
            <v>13483</v>
          </cell>
          <cell r="B424" t="str">
            <v>ASSY POSITION OPTO BRKT</v>
          </cell>
          <cell r="C424">
            <v>405.75</v>
          </cell>
          <cell r="D424" t="str">
            <v>USD</v>
          </cell>
          <cell r="E424">
            <v>4</v>
          </cell>
        </row>
        <row r="425">
          <cell r="A425">
            <v>13683</v>
          </cell>
          <cell r="B425" t="str">
            <v>TUBING HARNESS N4 CRT W/DIL</v>
          </cell>
          <cell r="C425">
            <v>233.75</v>
          </cell>
          <cell r="D425" t="str">
            <v>USD</v>
          </cell>
          <cell r="E425">
            <v>4</v>
          </cell>
        </row>
        <row r="426">
          <cell r="A426">
            <v>13735</v>
          </cell>
          <cell r="B426" t="str">
            <v>ASSY SEPTUM RETAINER NATSYN 4 PORT NCRT</v>
          </cell>
          <cell r="C426">
            <v>11</v>
          </cell>
          <cell r="D426" t="str">
            <v>USD</v>
          </cell>
          <cell r="E426">
            <v>4</v>
          </cell>
        </row>
        <row r="427">
          <cell r="A427">
            <v>14038</v>
          </cell>
          <cell r="B427" t="str">
            <v>GUARD FINGER AUTOSAMPLER 1.45 LEXAN CLR</v>
          </cell>
          <cell r="C427">
            <v>52</v>
          </cell>
          <cell r="D427" t="str">
            <v>USD</v>
          </cell>
          <cell r="E427">
            <v>4</v>
          </cell>
        </row>
        <row r="428">
          <cell r="A428">
            <v>14071</v>
          </cell>
          <cell r="B428" t="str">
            <v>LINEARITY/EXT STD SET A L-6</v>
          </cell>
          <cell r="C428">
            <v>23</v>
          </cell>
          <cell r="D428" t="str">
            <v>USD</v>
          </cell>
          <cell r="E428">
            <v>4</v>
          </cell>
        </row>
        <row r="429">
          <cell r="A429">
            <v>14131</v>
          </cell>
          <cell r="B429" t="str">
            <v>WASTE VALVE COVER NCRT</v>
          </cell>
          <cell r="C429">
            <v>6.75</v>
          </cell>
          <cell r="D429" t="str">
            <v>USD</v>
          </cell>
          <cell r="E429">
            <v>4</v>
          </cell>
        </row>
        <row r="430">
          <cell r="A430">
            <v>14170</v>
          </cell>
          <cell r="B430" t="str">
            <v>MAINTENANCE LOGBOOK N1/4/5/11/13 CRT</v>
          </cell>
          <cell r="C430">
            <v>31.25</v>
          </cell>
          <cell r="D430" t="str">
            <v>USD</v>
          </cell>
          <cell r="E430">
            <v>4</v>
          </cell>
        </row>
        <row r="431">
          <cell r="A431">
            <v>14178</v>
          </cell>
          <cell r="B431" t="str">
            <v>S LINE SEGMENTS (6) NCRT 4/10</v>
          </cell>
          <cell r="C431">
            <v>30.25</v>
          </cell>
          <cell r="D431" t="str">
            <v>USD</v>
          </cell>
          <cell r="E431">
            <v>4</v>
          </cell>
        </row>
        <row r="432">
          <cell r="A432">
            <v>14253</v>
          </cell>
          <cell r="B432" t="str">
            <v>KIT MICROSAMPLE TUBES 50UL NCRT</v>
          </cell>
          <cell r="C432">
            <v>47.75</v>
          </cell>
          <cell r="D432" t="str">
            <v>USD</v>
          </cell>
          <cell r="E432">
            <v>4</v>
          </cell>
        </row>
        <row r="433">
          <cell r="A433">
            <v>14575</v>
          </cell>
          <cell r="B433" t="str">
            <v>TUBING HARNESS N14 CRT W/DIL</v>
          </cell>
          <cell r="C433">
            <v>233.75</v>
          </cell>
          <cell r="D433" t="str">
            <v>USD</v>
          </cell>
          <cell r="E433">
            <v>4</v>
          </cell>
        </row>
        <row r="434">
          <cell r="A434">
            <v>14608</v>
          </cell>
          <cell r="B434" t="str">
            <v>CALIBRATOR PACK N10 CRT</v>
          </cell>
          <cell r="C434">
            <v>222</v>
          </cell>
          <cell r="D434" t="str">
            <v>USD</v>
          </cell>
          <cell r="E434">
            <v>4</v>
          </cell>
        </row>
        <row r="435">
          <cell r="A435">
            <v>14617</v>
          </cell>
          <cell r="B435" t="str">
            <v>TUBING HARNESS N10 CRT W/O DIL</v>
          </cell>
          <cell r="C435">
            <v>217.5</v>
          </cell>
          <cell r="D435" t="str">
            <v>USD</v>
          </cell>
          <cell r="E435">
            <v>4</v>
          </cell>
        </row>
        <row r="436">
          <cell r="A436">
            <v>14618</v>
          </cell>
          <cell r="B436" t="str">
            <v>TUBING HARNESS N10 CRT W/DIL</v>
          </cell>
          <cell r="C436">
            <v>233.75</v>
          </cell>
          <cell r="D436" t="str">
            <v>USD</v>
          </cell>
          <cell r="E436">
            <v>4</v>
          </cell>
        </row>
        <row r="437">
          <cell r="A437">
            <v>14712</v>
          </cell>
          <cell r="B437" t="str">
            <v>MIXER TCALCIUM NCRT</v>
          </cell>
          <cell r="C437">
            <v>327.75</v>
          </cell>
          <cell r="D437" t="str">
            <v>USD</v>
          </cell>
          <cell r="E437">
            <v>4</v>
          </cell>
        </row>
        <row r="438">
          <cell r="A438">
            <v>14851</v>
          </cell>
          <cell r="B438" t="str">
            <v>SEAL TC02 FRONT .050THK</v>
          </cell>
          <cell r="C438">
            <v>1.25</v>
          </cell>
          <cell r="D438" t="str">
            <v>USD</v>
          </cell>
          <cell r="E438">
            <v>4</v>
          </cell>
        </row>
        <row r="439">
          <cell r="A439">
            <v>15062</v>
          </cell>
          <cell r="B439" t="str">
            <v>FITTING BULKHD .06IDX1/4-28</v>
          </cell>
          <cell r="C439">
            <v>4.25</v>
          </cell>
          <cell r="D439" t="str">
            <v>USD</v>
          </cell>
          <cell r="E439">
            <v>4</v>
          </cell>
        </row>
        <row r="440">
          <cell r="A440">
            <v>15063</v>
          </cell>
          <cell r="B440" t="str">
            <v>FITTING BULKHD BARB .12IDX.25-28 NYLN BL</v>
          </cell>
          <cell r="C440">
            <v>4.25</v>
          </cell>
          <cell r="D440" t="str">
            <v>USD</v>
          </cell>
          <cell r="E440">
            <v>4</v>
          </cell>
        </row>
        <row r="441">
          <cell r="A441">
            <v>15153</v>
          </cell>
          <cell r="B441" t="str">
            <v>ASSY SEPTUM 6PORT RUBBER NCRT</v>
          </cell>
          <cell r="C441">
            <v>11</v>
          </cell>
          <cell r="D441" t="str">
            <v>USD</v>
          </cell>
          <cell r="E441">
            <v>4</v>
          </cell>
        </row>
        <row r="442">
          <cell r="A442">
            <v>15430</v>
          </cell>
          <cell r="B442" t="str">
            <v>HINGE DOOR STP PLUS</v>
          </cell>
          <cell r="C442">
            <v>51</v>
          </cell>
          <cell r="D442" t="str">
            <v>USD</v>
          </cell>
          <cell r="E442">
            <v>4</v>
          </cell>
        </row>
        <row r="443">
          <cell r="A443">
            <v>15660</v>
          </cell>
          <cell r="B443" t="str">
            <v>FOAM SHIPPING REAG PCK 3.0X10.0X5.0 POLY</v>
          </cell>
          <cell r="C443">
            <v>373.25</v>
          </cell>
          <cell r="D443" t="str">
            <v>USD</v>
          </cell>
          <cell r="E443">
            <v>4</v>
          </cell>
        </row>
        <row r="444">
          <cell r="A444">
            <v>15833</v>
          </cell>
          <cell r="B444" t="str">
            <v>MAINTENANCE LOGBOOK N8 CRT</v>
          </cell>
          <cell r="C444">
            <v>31.25</v>
          </cell>
          <cell r="D444" t="str">
            <v>USD</v>
          </cell>
          <cell r="E444">
            <v>4</v>
          </cell>
        </row>
        <row r="445">
          <cell r="A445">
            <v>16409</v>
          </cell>
          <cell r="B445" t="str">
            <v>FINGERGUARD SAMPLE CUP FLAT PATTERN</v>
          </cell>
          <cell r="C445">
            <v>31.25</v>
          </cell>
          <cell r="D445" t="str">
            <v>USD</v>
          </cell>
          <cell r="E445">
            <v>4</v>
          </cell>
        </row>
        <row r="446">
          <cell r="A446">
            <v>16416</v>
          </cell>
          <cell r="B446" t="str">
            <v>KIT FUSES 1A 250V TYPE-T 5/PKG NCRT</v>
          </cell>
          <cell r="C446">
            <v>3.25</v>
          </cell>
          <cell r="D446" t="str">
            <v>USD</v>
          </cell>
          <cell r="E446">
            <v>4</v>
          </cell>
        </row>
        <row r="447">
          <cell r="A447">
            <v>16485</v>
          </cell>
          <cell r="B447" t="str">
            <v>MANUAL NCRT INSTALL OPER TRAINING GUIDE</v>
          </cell>
          <cell r="C447">
            <v>100.75</v>
          </cell>
          <cell r="D447" t="str">
            <v>USD</v>
          </cell>
          <cell r="E447">
            <v>4</v>
          </cell>
        </row>
        <row r="448">
          <cell r="A448">
            <v>16786</v>
          </cell>
          <cell r="B448" t="str">
            <v>PRINTER INTERFACE KIT LTP 5000</v>
          </cell>
          <cell r="C448">
            <v>324.5</v>
          </cell>
          <cell r="D448" t="str">
            <v>USD</v>
          </cell>
          <cell r="E448">
            <v>4</v>
          </cell>
        </row>
        <row r="449">
          <cell r="A449">
            <v>16865</v>
          </cell>
          <cell r="B449" t="str">
            <v>KIT VOLTAGE CONFIG 100V NCRT</v>
          </cell>
          <cell r="C449">
            <v>26</v>
          </cell>
          <cell r="D449" t="str">
            <v>USD</v>
          </cell>
          <cell r="E449">
            <v>4</v>
          </cell>
        </row>
        <row r="450">
          <cell r="A450">
            <v>16866</v>
          </cell>
          <cell r="B450" t="str">
            <v>KIT VOLTAGE CONFIG 120V NCRT</v>
          </cell>
          <cell r="C450">
            <v>16.5</v>
          </cell>
          <cell r="D450" t="str">
            <v>USD</v>
          </cell>
          <cell r="E450">
            <v>4</v>
          </cell>
        </row>
        <row r="451">
          <cell r="A451">
            <v>16867</v>
          </cell>
          <cell r="B451" t="str">
            <v>KIT VOLTAGE CONFIG 220V-240V NCRT</v>
          </cell>
          <cell r="C451">
            <v>16.5</v>
          </cell>
          <cell r="D451" t="str">
            <v>USD</v>
          </cell>
          <cell r="E451">
            <v>4</v>
          </cell>
        </row>
        <row r="452">
          <cell r="A452">
            <v>16928</v>
          </cell>
          <cell r="B452" t="str">
            <v>REPL VALVE MOD NORM CLOSED ULT</v>
          </cell>
          <cell r="C452">
            <v>188.25</v>
          </cell>
          <cell r="D452" t="str">
            <v>USD</v>
          </cell>
          <cell r="E452">
            <v>4</v>
          </cell>
        </row>
        <row r="453">
          <cell r="A453">
            <v>17141</v>
          </cell>
          <cell r="B453" t="str">
            <v>MANUAL MAINTENANCE N16 CRT</v>
          </cell>
          <cell r="C453">
            <v>30.25</v>
          </cell>
          <cell r="D453" t="str">
            <v>USD</v>
          </cell>
          <cell r="E453">
            <v>4</v>
          </cell>
        </row>
        <row r="454">
          <cell r="A454">
            <v>17142</v>
          </cell>
          <cell r="B454" t="str">
            <v>MANUAL OPERATOR N16 CRT</v>
          </cell>
          <cell r="C454">
            <v>48.75</v>
          </cell>
          <cell r="D454" t="str">
            <v>USD</v>
          </cell>
          <cell r="E454">
            <v>4</v>
          </cell>
        </row>
        <row r="455">
          <cell r="A455">
            <v>17429</v>
          </cell>
          <cell r="B455" t="str">
            <v>POWER SUPPLY BACK-UP V3 LINE CORD 120V/6</v>
          </cell>
          <cell r="C455">
            <v>2074</v>
          </cell>
          <cell r="D455" t="str">
            <v>USD</v>
          </cell>
          <cell r="E455">
            <v>4</v>
          </cell>
        </row>
        <row r="456">
          <cell r="A456">
            <v>17613</v>
          </cell>
          <cell r="B456" t="str">
            <v>REPL PUMP TUBE KIT N16 CRT</v>
          </cell>
          <cell r="C456">
            <v>106</v>
          </cell>
          <cell r="D456" t="str">
            <v>USD</v>
          </cell>
          <cell r="E456">
            <v>4</v>
          </cell>
        </row>
        <row r="457">
          <cell r="A457">
            <v>17681</v>
          </cell>
          <cell r="B457" t="str">
            <v>LENS FIBER OPTIC CABLE COOX</v>
          </cell>
          <cell r="C457">
            <v>212.25</v>
          </cell>
          <cell r="D457" t="str">
            <v>USD</v>
          </cell>
          <cell r="E457">
            <v>4</v>
          </cell>
        </row>
        <row r="458">
          <cell r="A458">
            <v>20852</v>
          </cell>
          <cell r="B458" t="str">
            <v>ARM MOLDED PHOX</v>
          </cell>
          <cell r="C458">
            <v>11</v>
          </cell>
          <cell r="D458" t="str">
            <v>USD</v>
          </cell>
          <cell r="E458">
            <v>4</v>
          </cell>
        </row>
        <row r="459">
          <cell r="A459">
            <v>20863</v>
          </cell>
          <cell r="B459" t="str">
            <v>GEAR MODIFICATION PHOX</v>
          </cell>
          <cell r="C459">
            <v>19.5</v>
          </cell>
          <cell r="D459" t="str">
            <v>USD</v>
          </cell>
          <cell r="E459">
            <v>4</v>
          </cell>
        </row>
        <row r="460">
          <cell r="A460">
            <v>20918</v>
          </cell>
          <cell r="B460" t="str">
            <v>PLATE VALVE SWITCH</v>
          </cell>
          <cell r="C460">
            <v>34.75</v>
          </cell>
          <cell r="D460" t="str">
            <v>USD</v>
          </cell>
          <cell r="E460">
            <v>4</v>
          </cell>
        </row>
        <row r="461">
          <cell r="A461">
            <v>21500</v>
          </cell>
          <cell r="B461" t="str">
            <v>CABL ASSY PRINTER INTERFACE PHOX</v>
          </cell>
          <cell r="C461">
            <v>47.75</v>
          </cell>
          <cell r="D461" t="str">
            <v>USD</v>
          </cell>
          <cell r="E461">
            <v>4</v>
          </cell>
        </row>
        <row r="462">
          <cell r="A462">
            <v>21508</v>
          </cell>
          <cell r="B462" t="str">
            <v>CABL ASSY LCD DATA INTERFACE</v>
          </cell>
          <cell r="C462">
            <v>24</v>
          </cell>
          <cell r="D462" t="str">
            <v>USD</v>
          </cell>
          <cell r="E462">
            <v>4</v>
          </cell>
        </row>
        <row r="463">
          <cell r="A463">
            <v>21704</v>
          </cell>
          <cell r="B463" t="str">
            <v>PANEL REAR</v>
          </cell>
          <cell r="C463">
            <v>32.75</v>
          </cell>
          <cell r="D463" t="str">
            <v>USD</v>
          </cell>
          <cell r="E463">
            <v>4</v>
          </cell>
        </row>
        <row r="464">
          <cell r="A464">
            <v>21890</v>
          </cell>
          <cell r="B464" t="str">
            <v>COVER DOOR PHOX</v>
          </cell>
          <cell r="C464">
            <v>28.25</v>
          </cell>
          <cell r="D464" t="str">
            <v>USD</v>
          </cell>
          <cell r="E464">
            <v>4</v>
          </cell>
        </row>
        <row r="465">
          <cell r="A465">
            <v>21945</v>
          </cell>
          <cell r="B465" t="str">
            <v>SPEAKER 23MMX10MM .1W 7.2 OHM</v>
          </cell>
          <cell r="C465">
            <v>3.25</v>
          </cell>
          <cell r="D465" t="str">
            <v>USD</v>
          </cell>
          <cell r="E465">
            <v>4</v>
          </cell>
        </row>
        <row r="466">
          <cell r="A466">
            <v>21982</v>
          </cell>
          <cell r="B466" t="str">
            <v>CABL ASSY A TO D INTERFACE PHOX</v>
          </cell>
          <cell r="C466">
            <v>30.25</v>
          </cell>
          <cell r="D466" t="str">
            <v>USD</v>
          </cell>
          <cell r="E466">
            <v>4</v>
          </cell>
        </row>
        <row r="467">
          <cell r="A467">
            <v>21984</v>
          </cell>
          <cell r="B467" t="str">
            <v>CABL ASSY SO2 INTERFACE CORTEX</v>
          </cell>
          <cell r="C467">
            <v>23</v>
          </cell>
          <cell r="D467" t="str">
            <v>USD</v>
          </cell>
          <cell r="E467">
            <v>4</v>
          </cell>
        </row>
        <row r="468">
          <cell r="A468">
            <v>21985</v>
          </cell>
          <cell r="B468" t="str">
            <v>CABL ASSY POWER SUPPLY PHOX</v>
          </cell>
          <cell r="C468">
            <v>24</v>
          </cell>
          <cell r="D468" t="str">
            <v>USD</v>
          </cell>
          <cell r="E468">
            <v>4</v>
          </cell>
        </row>
        <row r="469">
          <cell r="A469">
            <v>22362</v>
          </cell>
          <cell r="B469" t="str">
            <v>MAINTENANCE LOG STAT PROFILE PULMONARY</v>
          </cell>
          <cell r="C469">
            <v>23</v>
          </cell>
          <cell r="D469" t="str">
            <v>USD</v>
          </cell>
          <cell r="E469">
            <v>4</v>
          </cell>
        </row>
        <row r="470">
          <cell r="A470">
            <v>22404</v>
          </cell>
          <cell r="B470" t="str">
            <v>WINDOW DISPLAY DOOR</v>
          </cell>
          <cell r="C470">
            <v>97.5</v>
          </cell>
          <cell r="D470" t="str">
            <v>USD</v>
          </cell>
          <cell r="E470">
            <v>4</v>
          </cell>
        </row>
        <row r="471">
          <cell r="A471">
            <v>22426</v>
          </cell>
          <cell r="B471" t="str">
            <v>COVER OUTSIDE WELDMENT</v>
          </cell>
          <cell r="C471">
            <v>135.25</v>
          </cell>
          <cell r="D471" t="str">
            <v>USD</v>
          </cell>
          <cell r="E471">
            <v>4</v>
          </cell>
        </row>
        <row r="472">
          <cell r="A472">
            <v>22807</v>
          </cell>
          <cell r="B472" t="str">
            <v>CABL ASSY DOOR GROUND</v>
          </cell>
          <cell r="C472">
            <v>2.25</v>
          </cell>
          <cell r="D472" t="str">
            <v>USD</v>
          </cell>
          <cell r="E472">
            <v>4</v>
          </cell>
        </row>
        <row r="473">
          <cell r="A473">
            <v>22814</v>
          </cell>
          <cell r="B473" t="str">
            <v>KIT FUSE WITH POWER CORD DOMESTIC STP PH</v>
          </cell>
          <cell r="C473">
            <v>16.5</v>
          </cell>
          <cell r="D473" t="str">
            <v>USD</v>
          </cell>
          <cell r="E473">
            <v>4</v>
          </cell>
        </row>
        <row r="474">
          <cell r="A474">
            <v>22817</v>
          </cell>
          <cell r="B474" t="str">
            <v>KIT FUSE INTERNATIONAL STP PHOX</v>
          </cell>
          <cell r="C474">
            <v>26</v>
          </cell>
          <cell r="D474" t="str">
            <v>USD</v>
          </cell>
          <cell r="E474">
            <v>4</v>
          </cell>
        </row>
        <row r="475">
          <cell r="A475">
            <v>22818</v>
          </cell>
          <cell r="B475" t="str">
            <v>CABL ASSY POWER ENTRY</v>
          </cell>
          <cell r="C475">
            <v>14.25</v>
          </cell>
          <cell r="D475" t="str">
            <v>USD</v>
          </cell>
          <cell r="E475">
            <v>4</v>
          </cell>
        </row>
        <row r="476">
          <cell r="A476">
            <v>22917</v>
          </cell>
          <cell r="B476" t="str">
            <v>SPRING COMP .850X1.125X.186</v>
          </cell>
          <cell r="C476">
            <v>3.25</v>
          </cell>
          <cell r="D476" t="str">
            <v>USD</v>
          </cell>
          <cell r="E476">
            <v>4</v>
          </cell>
        </row>
        <row r="477">
          <cell r="A477">
            <v>22918</v>
          </cell>
          <cell r="B477" t="str">
            <v>FLY WHEEL ROTARY VALVE .251 BORE</v>
          </cell>
          <cell r="C477">
            <v>9.75</v>
          </cell>
          <cell r="D477" t="str">
            <v>USD</v>
          </cell>
          <cell r="E477">
            <v>4</v>
          </cell>
        </row>
        <row r="478">
          <cell r="A478">
            <v>22927</v>
          </cell>
          <cell r="B478" t="str">
            <v>FLYWHEEL SAMPLER</v>
          </cell>
          <cell r="C478">
            <v>8.75</v>
          </cell>
          <cell r="D478" t="str">
            <v>USD</v>
          </cell>
          <cell r="E478">
            <v>4</v>
          </cell>
        </row>
        <row r="479">
          <cell r="A479">
            <v>23366</v>
          </cell>
          <cell r="B479" t="str">
            <v>GEAR MODIFICATION .251 DIA ID</v>
          </cell>
          <cell r="C479">
            <v>15.25</v>
          </cell>
          <cell r="D479" t="str">
            <v>USD</v>
          </cell>
          <cell r="E479">
            <v>4</v>
          </cell>
        </row>
        <row r="480">
          <cell r="A480">
            <v>23897</v>
          </cell>
          <cell r="B480" t="str">
            <v>REPL PUMP ASSY PHOX</v>
          </cell>
          <cell r="C480">
            <v>323.5</v>
          </cell>
          <cell r="D480" t="str">
            <v>USD</v>
          </cell>
          <cell r="E480">
            <v>4</v>
          </cell>
        </row>
        <row r="481">
          <cell r="A481">
            <v>23898</v>
          </cell>
          <cell r="B481" t="str">
            <v>REPL ROTARY VALVE ASSY PHOX</v>
          </cell>
          <cell r="C481">
            <v>595</v>
          </cell>
          <cell r="D481" t="str">
            <v>USD</v>
          </cell>
          <cell r="E481">
            <v>4</v>
          </cell>
        </row>
        <row r="482">
          <cell r="A482">
            <v>23899</v>
          </cell>
          <cell r="B482" t="str">
            <v>REPL SAMPLER ASSY PHOX</v>
          </cell>
          <cell r="C482">
            <v>595</v>
          </cell>
          <cell r="D482" t="str">
            <v>USD</v>
          </cell>
          <cell r="E482">
            <v>4</v>
          </cell>
        </row>
        <row r="483">
          <cell r="A483">
            <v>24327</v>
          </cell>
          <cell r="B483" t="str">
            <v>ASSY FIXTURE FLUSH PHOX</v>
          </cell>
          <cell r="C483">
            <v>100.75</v>
          </cell>
          <cell r="D483" t="str">
            <v>USD</v>
          </cell>
          <cell r="E483">
            <v>4</v>
          </cell>
        </row>
        <row r="484">
          <cell r="A484">
            <v>24598</v>
          </cell>
          <cell r="B484" t="str">
            <v>CABL ASSY LAMP COOX II</v>
          </cell>
          <cell r="C484">
            <v>13</v>
          </cell>
          <cell r="D484" t="str">
            <v>USD</v>
          </cell>
          <cell r="E484">
            <v>4</v>
          </cell>
        </row>
        <row r="485">
          <cell r="A485">
            <v>24613</v>
          </cell>
          <cell r="B485" t="str">
            <v>REPL OPTO SENSOR ROTARY VALVE PHOX</v>
          </cell>
          <cell r="C485">
            <v>84.5</v>
          </cell>
          <cell r="D485" t="str">
            <v>USD</v>
          </cell>
          <cell r="E485">
            <v>4</v>
          </cell>
        </row>
        <row r="486">
          <cell r="A486">
            <v>24615</v>
          </cell>
          <cell r="B486" t="str">
            <v>REPL PRINTER PHOX</v>
          </cell>
          <cell r="C486">
            <v>566.75</v>
          </cell>
          <cell r="D486" t="str">
            <v>USD</v>
          </cell>
          <cell r="E486">
            <v>4</v>
          </cell>
        </row>
        <row r="487">
          <cell r="A487">
            <v>24620</v>
          </cell>
          <cell r="B487" t="str">
            <v>REPL FLUID FOUNTAIN PHOX</v>
          </cell>
          <cell r="C487">
            <v>84.5</v>
          </cell>
          <cell r="D487" t="str">
            <v>USD</v>
          </cell>
          <cell r="E487">
            <v>4</v>
          </cell>
        </row>
        <row r="488">
          <cell r="A488">
            <v>24621</v>
          </cell>
          <cell r="B488" t="str">
            <v>REPL MOTOR SAMPLER PHOX</v>
          </cell>
          <cell r="C488">
            <v>172</v>
          </cell>
          <cell r="D488" t="str">
            <v>USD</v>
          </cell>
          <cell r="E488">
            <v>4</v>
          </cell>
        </row>
        <row r="489">
          <cell r="A489">
            <v>24622</v>
          </cell>
          <cell r="B489" t="str">
            <v>REPL OPTO SENSOR SAMPLER PHOX</v>
          </cell>
          <cell r="C489">
            <v>77</v>
          </cell>
          <cell r="D489" t="str">
            <v>USD</v>
          </cell>
          <cell r="E489">
            <v>4</v>
          </cell>
        </row>
        <row r="490">
          <cell r="A490">
            <v>24624</v>
          </cell>
          <cell r="B490" t="str">
            <v>5007-5IT CERAMICS COATED ROTARY VALVE PH</v>
          </cell>
          <cell r="C490">
            <v>172</v>
          </cell>
          <cell r="D490" t="str">
            <v>USD</v>
          </cell>
          <cell r="E490">
            <v>4</v>
          </cell>
        </row>
        <row r="491">
          <cell r="A491">
            <v>24625</v>
          </cell>
          <cell r="B491" t="str">
            <v>REPL KEYPAD PHOX</v>
          </cell>
          <cell r="C491">
            <v>183.75</v>
          </cell>
          <cell r="D491" t="str">
            <v>USD</v>
          </cell>
          <cell r="E491">
            <v>4</v>
          </cell>
        </row>
        <row r="492">
          <cell r="A492">
            <v>24626</v>
          </cell>
          <cell r="B492" t="str">
            <v>REPL KIT GEAR ROTARY VALVE PHOX</v>
          </cell>
          <cell r="C492">
            <v>75.75</v>
          </cell>
          <cell r="D492" t="str">
            <v>USD</v>
          </cell>
          <cell r="E492">
            <v>4</v>
          </cell>
        </row>
        <row r="493">
          <cell r="A493">
            <v>24627</v>
          </cell>
          <cell r="B493" t="str">
            <v>REPL MOTOR ROTARY VALVE PHOX</v>
          </cell>
          <cell r="C493">
            <v>164.5</v>
          </cell>
          <cell r="D493" t="str">
            <v>USD</v>
          </cell>
          <cell r="E493">
            <v>4</v>
          </cell>
        </row>
        <row r="494">
          <cell r="A494">
            <v>24628</v>
          </cell>
          <cell r="B494" t="str">
            <v>REPL KIT GEAR SAMPLER PHOX</v>
          </cell>
          <cell r="C494">
            <v>117</v>
          </cell>
          <cell r="D494" t="str">
            <v>USD</v>
          </cell>
          <cell r="E494">
            <v>4</v>
          </cell>
        </row>
        <row r="495">
          <cell r="A495">
            <v>24819</v>
          </cell>
          <cell r="B495" t="str">
            <v>ASSY FIXTURE CONTROL FLUSH TOOL</v>
          </cell>
          <cell r="C495">
            <v>111.5</v>
          </cell>
          <cell r="D495" t="str">
            <v>USD</v>
          </cell>
          <cell r="E495">
            <v>4</v>
          </cell>
        </row>
        <row r="496">
          <cell r="A496">
            <v>26395</v>
          </cell>
          <cell r="B496" t="str">
            <v>POWER ENTRY FILTER 2-5X20MM ON/OFF SW ME</v>
          </cell>
          <cell r="C496">
            <v>31.25</v>
          </cell>
          <cell r="D496" t="str">
            <v>USD</v>
          </cell>
          <cell r="E496">
            <v>4</v>
          </cell>
        </row>
        <row r="497">
          <cell r="A497">
            <v>27730</v>
          </cell>
          <cell r="B497" t="str">
            <v>MAINTENANCE LOG STP PHOX PLUS</v>
          </cell>
          <cell r="C497">
            <v>23</v>
          </cell>
          <cell r="D497" t="str">
            <v>USD</v>
          </cell>
          <cell r="E497">
            <v>4</v>
          </cell>
        </row>
        <row r="498">
          <cell r="A498">
            <v>29200</v>
          </cell>
          <cell r="B498" t="str">
            <v>POWER SUPPLY LOW LEAKAGE PHOX REPL</v>
          </cell>
          <cell r="C498">
            <v>603.5</v>
          </cell>
          <cell r="D498" t="str">
            <v>USD</v>
          </cell>
          <cell r="E498">
            <v>4</v>
          </cell>
        </row>
        <row r="499">
          <cell r="A499">
            <v>30710</v>
          </cell>
          <cell r="B499" t="str">
            <v>CABL ASSY RIGHT INTERFACE PHOX PLUS</v>
          </cell>
          <cell r="C499">
            <v>41.25</v>
          </cell>
          <cell r="D499" t="str">
            <v>USD</v>
          </cell>
          <cell r="E499">
            <v>4</v>
          </cell>
        </row>
        <row r="500">
          <cell r="A500">
            <v>30711</v>
          </cell>
          <cell r="B500" t="str">
            <v>CABL ASSY LEFT TOP INTERFACE  PHOX PLUS</v>
          </cell>
          <cell r="C500">
            <v>25</v>
          </cell>
          <cell r="D500" t="str">
            <v>USD</v>
          </cell>
          <cell r="E500">
            <v>4</v>
          </cell>
        </row>
        <row r="501">
          <cell r="A501">
            <v>33169</v>
          </cell>
          <cell r="B501" t="str">
            <v>POWER SUPPLY BACKUP VER 4 220 VAC</v>
          </cell>
          <cell r="C501">
            <v>757.25</v>
          </cell>
          <cell r="D501" t="str">
            <v>USD</v>
          </cell>
          <cell r="E501">
            <v>4</v>
          </cell>
        </row>
        <row r="502">
          <cell r="A502">
            <v>33170</v>
          </cell>
          <cell r="B502" t="str">
            <v>POWER SUPPLY BACKUP VER 4 120 VAC</v>
          </cell>
          <cell r="C502">
            <v>757.25</v>
          </cell>
          <cell r="D502" t="str">
            <v>USD</v>
          </cell>
          <cell r="E502">
            <v>4</v>
          </cell>
        </row>
        <row r="503">
          <cell r="A503">
            <v>33824</v>
          </cell>
          <cell r="B503" t="str">
            <v>MAINTENANCE LOG STP CCX</v>
          </cell>
          <cell r="C503">
            <v>33.75</v>
          </cell>
          <cell r="D503" t="str">
            <v>USD</v>
          </cell>
          <cell r="E503">
            <v>4</v>
          </cell>
        </row>
        <row r="504">
          <cell r="A504">
            <v>33825</v>
          </cell>
          <cell r="B504" t="str">
            <v>MANUAL TRAINING STP CCX</v>
          </cell>
          <cell r="C504">
            <v>40</v>
          </cell>
          <cell r="D504" t="str">
            <v>USD</v>
          </cell>
          <cell r="E504">
            <v>4</v>
          </cell>
        </row>
        <row r="505">
          <cell r="A505">
            <v>33853</v>
          </cell>
          <cell r="B505" t="str">
            <v>ASSY TUBING MANIFOLD REPL</v>
          </cell>
          <cell r="C505">
            <v>361.25</v>
          </cell>
          <cell r="D505" t="str">
            <v>USD</v>
          </cell>
          <cell r="E505">
            <v>4</v>
          </cell>
        </row>
        <row r="506">
          <cell r="A506">
            <v>34645</v>
          </cell>
          <cell r="B506" t="str">
            <v>ASSY S LINE REPL</v>
          </cell>
          <cell r="C506">
            <v>47.75</v>
          </cell>
          <cell r="D506" t="str">
            <v>USD</v>
          </cell>
          <cell r="E506">
            <v>4</v>
          </cell>
        </row>
        <row r="507">
          <cell r="A507">
            <v>34647</v>
          </cell>
          <cell r="B507" t="str">
            <v>WASTE TUBE ASSY REPLACEMENT   INTERNAL</v>
          </cell>
          <cell r="C507">
            <v>11.25</v>
          </cell>
          <cell r="D507" t="str">
            <v>USD</v>
          </cell>
          <cell r="E507">
            <v>4</v>
          </cell>
        </row>
        <row r="508">
          <cell r="A508">
            <v>34648</v>
          </cell>
          <cell r="B508" t="str">
            <v>FITTING BULKHEAD BARB .12 ID X.25 REPL</v>
          </cell>
          <cell r="C508">
            <v>19.5</v>
          </cell>
          <cell r="D508" t="str">
            <v>USD</v>
          </cell>
          <cell r="E508">
            <v>4</v>
          </cell>
        </row>
        <row r="509">
          <cell r="A509">
            <v>34649</v>
          </cell>
          <cell r="B509" t="str">
            <v>FITTING BULKHEAD BARB .06 ID X.25 REPL</v>
          </cell>
          <cell r="C509">
            <v>21</v>
          </cell>
          <cell r="D509" t="str">
            <v>USD</v>
          </cell>
          <cell r="E509">
            <v>4</v>
          </cell>
        </row>
        <row r="510">
          <cell r="A510">
            <v>34650</v>
          </cell>
          <cell r="B510" t="str">
            <v>CABL ASSY RIGHT INTERFACE PHOX REPL</v>
          </cell>
          <cell r="C510">
            <v>99.5</v>
          </cell>
          <cell r="D510" t="str">
            <v>USD</v>
          </cell>
          <cell r="E510">
            <v>4</v>
          </cell>
        </row>
        <row r="511">
          <cell r="A511">
            <v>34651</v>
          </cell>
          <cell r="B511" t="str">
            <v>CABL ASSY LEFT TOP INTERFACE PHOX REPL</v>
          </cell>
          <cell r="C511">
            <v>81.25</v>
          </cell>
          <cell r="D511" t="str">
            <v>USD</v>
          </cell>
          <cell r="E511">
            <v>4</v>
          </cell>
        </row>
        <row r="512">
          <cell r="A512">
            <v>34654</v>
          </cell>
          <cell r="B512" t="str">
            <v>ASSY SENSOR MODULE PHOX PLUS L REPL</v>
          </cell>
          <cell r="C512">
            <v>1190</v>
          </cell>
          <cell r="D512" t="str">
            <v>USD</v>
          </cell>
          <cell r="E512">
            <v>4</v>
          </cell>
        </row>
        <row r="513">
          <cell r="A513">
            <v>34655</v>
          </cell>
          <cell r="B513" t="str">
            <v>REFERENCE TUBING REPLACEMENT  INTERNAL</v>
          </cell>
          <cell r="C513">
            <v>11.25</v>
          </cell>
          <cell r="D513" t="str">
            <v>USD</v>
          </cell>
          <cell r="E513">
            <v>4</v>
          </cell>
        </row>
        <row r="514">
          <cell r="A514">
            <v>34799</v>
          </cell>
          <cell r="B514" t="str">
            <v>CABL ASSY POWER TOUCH SCREEN STP CCX</v>
          </cell>
          <cell r="C514">
            <v>4.25</v>
          </cell>
          <cell r="D514" t="str">
            <v>USD</v>
          </cell>
          <cell r="E514">
            <v>4</v>
          </cell>
        </row>
        <row r="515">
          <cell r="A515">
            <v>34800</v>
          </cell>
          <cell r="B515" t="str">
            <v>CABL ASSY POWERFAIL STP CCX</v>
          </cell>
          <cell r="C515">
            <v>3.25</v>
          </cell>
          <cell r="D515" t="str">
            <v>USD</v>
          </cell>
          <cell r="E515">
            <v>4</v>
          </cell>
        </row>
        <row r="516">
          <cell r="A516">
            <v>34810</v>
          </cell>
          <cell r="B516" t="str">
            <v>CABL ASSY COMPUTER BOARD POWER</v>
          </cell>
          <cell r="C516">
            <v>13</v>
          </cell>
          <cell r="D516" t="str">
            <v>USD</v>
          </cell>
          <cell r="E516">
            <v>4</v>
          </cell>
        </row>
        <row r="517">
          <cell r="A517">
            <v>34811</v>
          </cell>
          <cell r="B517" t="str">
            <v>CABL ASSY COMPUTER PRINTER STP CCX</v>
          </cell>
          <cell r="C517">
            <v>5.75</v>
          </cell>
          <cell r="D517" t="str">
            <v>USD</v>
          </cell>
          <cell r="E517">
            <v>4</v>
          </cell>
        </row>
        <row r="518">
          <cell r="A518">
            <v>34812</v>
          </cell>
          <cell r="B518" t="str">
            <v>CABL ASSY FLOWCELL P4 TO P4-1 STP CCX</v>
          </cell>
          <cell r="C518">
            <v>14.25</v>
          </cell>
          <cell r="D518" t="str">
            <v>USD</v>
          </cell>
          <cell r="E518">
            <v>4</v>
          </cell>
        </row>
        <row r="519">
          <cell r="A519">
            <v>34813</v>
          </cell>
          <cell r="B519" t="str">
            <v>CABL ASSY FLOWCELL P4 TO P4-2 STP CCX</v>
          </cell>
          <cell r="C519">
            <v>8.75</v>
          </cell>
          <cell r="D519" t="str">
            <v>USD</v>
          </cell>
          <cell r="E519">
            <v>4</v>
          </cell>
        </row>
        <row r="520">
          <cell r="A520">
            <v>34814</v>
          </cell>
          <cell r="B520" t="str">
            <v>CABL ASSY PRINTER DATA STP CCX</v>
          </cell>
          <cell r="C520">
            <v>11</v>
          </cell>
          <cell r="D520" t="str">
            <v>USD</v>
          </cell>
          <cell r="E520">
            <v>4</v>
          </cell>
        </row>
        <row r="521">
          <cell r="A521">
            <v>34815</v>
          </cell>
          <cell r="B521" t="str">
            <v>CABL ASSY A/D INTERFACE TO ANALOG #2</v>
          </cell>
          <cell r="C521">
            <v>27.25</v>
          </cell>
          <cell r="D521" t="str">
            <v>USD</v>
          </cell>
          <cell r="E521">
            <v>4</v>
          </cell>
        </row>
        <row r="522">
          <cell r="A522">
            <v>34816</v>
          </cell>
          <cell r="B522" t="str">
            <v>CABL ASSY A/D INTERFACE TO ANALOG #1</v>
          </cell>
          <cell r="C522">
            <v>30.25</v>
          </cell>
          <cell r="D522" t="str">
            <v>USD</v>
          </cell>
          <cell r="E522">
            <v>4</v>
          </cell>
        </row>
        <row r="523">
          <cell r="A523">
            <v>34817</v>
          </cell>
          <cell r="B523" t="str">
            <v>CABL ASSY FLOWCELL P6 TO P6-2 STP CCX</v>
          </cell>
          <cell r="C523">
            <v>29.25</v>
          </cell>
          <cell r="D523" t="str">
            <v>USD</v>
          </cell>
          <cell r="E523">
            <v>4</v>
          </cell>
        </row>
        <row r="524">
          <cell r="A524">
            <v>34818</v>
          </cell>
          <cell r="B524" t="str">
            <v>CABL ASSY PWR. SUPPLY/DIST.BD</v>
          </cell>
          <cell r="C524">
            <v>28.25</v>
          </cell>
          <cell r="D524" t="str">
            <v>USD</v>
          </cell>
          <cell r="E524">
            <v>4</v>
          </cell>
        </row>
        <row r="525">
          <cell r="A525">
            <v>34819</v>
          </cell>
          <cell r="B525" t="str">
            <v>CABL ASSY POWER PRINTER STP CCX</v>
          </cell>
          <cell r="C525">
            <v>9.75</v>
          </cell>
          <cell r="D525" t="str">
            <v>USD</v>
          </cell>
          <cell r="E525">
            <v>4</v>
          </cell>
        </row>
        <row r="526">
          <cell r="A526">
            <v>34820</v>
          </cell>
          <cell r="B526" t="str">
            <v>CABL ASSY TOUCH SCREEN RS232 STP CCX</v>
          </cell>
          <cell r="C526">
            <v>5.75</v>
          </cell>
          <cell r="D526" t="str">
            <v>USD</v>
          </cell>
          <cell r="E526">
            <v>4</v>
          </cell>
        </row>
        <row r="527">
          <cell r="A527">
            <v>34822</v>
          </cell>
          <cell r="B527" t="str">
            <v>CABL ASSY DIGITAL BD POWER STP CCX</v>
          </cell>
          <cell r="C527">
            <v>9.75</v>
          </cell>
          <cell r="D527" t="str">
            <v>USD</v>
          </cell>
          <cell r="E527">
            <v>4</v>
          </cell>
        </row>
        <row r="528">
          <cell r="A528">
            <v>34824</v>
          </cell>
          <cell r="B528" t="str">
            <v>CABL ASSY FLOWCELL P7 TO P7-1 STP CCX</v>
          </cell>
          <cell r="C528">
            <v>29.25</v>
          </cell>
          <cell r="D528" t="str">
            <v>USD</v>
          </cell>
          <cell r="E528">
            <v>4</v>
          </cell>
        </row>
        <row r="529">
          <cell r="A529">
            <v>34825</v>
          </cell>
          <cell r="B529" t="str">
            <v>CABL ASSY FLOWCELL P8 TO P8-1 STP CCX</v>
          </cell>
          <cell r="C529">
            <v>39</v>
          </cell>
          <cell r="D529" t="str">
            <v>USD</v>
          </cell>
          <cell r="E529">
            <v>4</v>
          </cell>
        </row>
        <row r="530">
          <cell r="A530">
            <v>34827</v>
          </cell>
          <cell r="B530" t="str">
            <v>CABL ASSY FLOWCELL P6 TO P6-1 STP CCX</v>
          </cell>
          <cell r="C530">
            <v>25</v>
          </cell>
          <cell r="D530" t="str">
            <v>USD</v>
          </cell>
          <cell r="E530">
            <v>4</v>
          </cell>
        </row>
        <row r="531">
          <cell r="A531">
            <v>34828</v>
          </cell>
          <cell r="B531" t="str">
            <v>CABL ASSY FLOWCELL P8 TO P8-2 STP CCX</v>
          </cell>
          <cell r="C531">
            <v>36.75</v>
          </cell>
          <cell r="D531" t="str">
            <v>USD</v>
          </cell>
          <cell r="E531">
            <v>4</v>
          </cell>
        </row>
        <row r="532">
          <cell r="A532">
            <v>34840</v>
          </cell>
          <cell r="B532" t="str">
            <v>DOOR FLUID STP CCX</v>
          </cell>
          <cell r="C532">
            <v>183.75</v>
          </cell>
          <cell r="D532" t="str">
            <v>USD</v>
          </cell>
          <cell r="E532">
            <v>4</v>
          </cell>
        </row>
        <row r="533">
          <cell r="A533">
            <v>34928</v>
          </cell>
          <cell r="B533" t="str">
            <v>CONN RJ-45 TO RJ-45 FEMALE SHIELDED ETHE</v>
          </cell>
          <cell r="C533">
            <v>8.75</v>
          </cell>
          <cell r="D533" t="str">
            <v>USD</v>
          </cell>
          <cell r="E533">
            <v>4</v>
          </cell>
        </row>
        <row r="534">
          <cell r="A534">
            <v>35149</v>
          </cell>
          <cell r="B534" t="str">
            <v>CABL ASSY HEATER AIR DET</v>
          </cell>
          <cell r="C534">
            <v>11</v>
          </cell>
          <cell r="D534" t="str">
            <v>USD</v>
          </cell>
          <cell r="E534">
            <v>4</v>
          </cell>
        </row>
        <row r="535">
          <cell r="A535">
            <v>35235</v>
          </cell>
          <cell r="B535" t="str">
            <v>MANUAL ADVANCED USER APPLICATIONS PHOX S</v>
          </cell>
          <cell r="C535">
            <v>51</v>
          </cell>
          <cell r="D535" t="str">
            <v>USD</v>
          </cell>
          <cell r="E535">
            <v>4</v>
          </cell>
        </row>
        <row r="536">
          <cell r="A536">
            <v>36120</v>
          </cell>
          <cell r="B536" t="str">
            <v>CABL ASSY MOUSE</v>
          </cell>
          <cell r="C536">
            <v>17.5</v>
          </cell>
          <cell r="D536" t="str">
            <v>USD</v>
          </cell>
          <cell r="E536">
            <v>4</v>
          </cell>
        </row>
        <row r="537">
          <cell r="A537">
            <v>36122</v>
          </cell>
          <cell r="B537" t="str">
            <v>CABL ASSY EXTENSION</v>
          </cell>
          <cell r="C537">
            <v>9.75</v>
          </cell>
          <cell r="D537" t="str">
            <v>USD</v>
          </cell>
          <cell r="E537">
            <v>4</v>
          </cell>
        </row>
        <row r="538">
          <cell r="A538">
            <v>36202</v>
          </cell>
          <cell r="B538" t="str">
            <v>CABL ASSY GRND STRAP</v>
          </cell>
          <cell r="C538">
            <v>6.75</v>
          </cell>
          <cell r="D538" t="str">
            <v>USD</v>
          </cell>
          <cell r="E538">
            <v>4</v>
          </cell>
        </row>
        <row r="539">
          <cell r="A539">
            <v>36314</v>
          </cell>
          <cell r="B539" t="str">
            <v>CABL ASSY RMS STP CCX</v>
          </cell>
          <cell r="C539">
            <v>14.25</v>
          </cell>
          <cell r="D539" t="str">
            <v>USD</v>
          </cell>
          <cell r="E539">
            <v>4</v>
          </cell>
        </row>
        <row r="540">
          <cell r="A540">
            <v>36426</v>
          </cell>
          <cell r="B540" t="str">
            <v>SCW THMB 440X.25 KNURL HD PLASTIC/STL</v>
          </cell>
          <cell r="C540">
            <v>2.25</v>
          </cell>
          <cell r="D540" t="str">
            <v>USD</v>
          </cell>
          <cell r="E540">
            <v>4</v>
          </cell>
        </row>
        <row r="541">
          <cell r="A541">
            <v>36453</v>
          </cell>
          <cell r="B541" t="str">
            <v>TUBING C1 2 3 STP CCX</v>
          </cell>
          <cell r="C541">
            <v>45.5</v>
          </cell>
          <cell r="D541" t="str">
            <v>USD</v>
          </cell>
          <cell r="E541">
            <v>4</v>
          </cell>
        </row>
        <row r="542">
          <cell r="A542">
            <v>36455</v>
          </cell>
          <cell r="B542" t="str">
            <v>TUBING COOX STP CCx</v>
          </cell>
          <cell r="C542">
            <v>62.75</v>
          </cell>
          <cell r="D542" t="str">
            <v>USD</v>
          </cell>
          <cell r="E542">
            <v>4</v>
          </cell>
        </row>
        <row r="543">
          <cell r="A543">
            <v>36459</v>
          </cell>
          <cell r="B543" t="str">
            <v>TUBING L1 2 3 STP CCX</v>
          </cell>
          <cell r="C543">
            <v>62.75</v>
          </cell>
          <cell r="D543" t="str">
            <v>USD</v>
          </cell>
          <cell r="E543">
            <v>4</v>
          </cell>
        </row>
        <row r="544">
          <cell r="A544">
            <v>36461</v>
          </cell>
          <cell r="B544" t="str">
            <v>TUBING L4 5 6 STP CCX</v>
          </cell>
          <cell r="C544">
            <v>62.75</v>
          </cell>
          <cell r="D544" t="str">
            <v>USD</v>
          </cell>
          <cell r="E544">
            <v>4</v>
          </cell>
        </row>
        <row r="545">
          <cell r="A545">
            <v>36467</v>
          </cell>
          <cell r="B545" t="str">
            <v>TUBING REAGENT STP CCX</v>
          </cell>
          <cell r="C545">
            <v>136.25</v>
          </cell>
          <cell r="D545" t="str">
            <v>USD</v>
          </cell>
          <cell r="E545">
            <v>4</v>
          </cell>
        </row>
        <row r="546">
          <cell r="A546">
            <v>36472</v>
          </cell>
          <cell r="B546" t="str">
            <v>TUBING WASTE LINE KIT REPL STP CCX</v>
          </cell>
          <cell r="C546">
            <v>38</v>
          </cell>
          <cell r="D546" t="str">
            <v>USD</v>
          </cell>
          <cell r="E546">
            <v>4</v>
          </cell>
        </row>
        <row r="547">
          <cell r="A547">
            <v>36794</v>
          </cell>
          <cell r="B547" t="str">
            <v>ASSY FIXTURE CONTROL</v>
          </cell>
          <cell r="C547">
            <v>143</v>
          </cell>
          <cell r="D547" t="str">
            <v>USD</v>
          </cell>
          <cell r="E547">
            <v>4</v>
          </cell>
        </row>
        <row r="548">
          <cell r="A548">
            <v>36909</v>
          </cell>
          <cell r="B548" t="str">
            <v>CABL ASSY EXTERNAL AUDIO STP CCx</v>
          </cell>
          <cell r="C548">
            <v>11</v>
          </cell>
          <cell r="D548" t="str">
            <v>USD</v>
          </cell>
          <cell r="E548">
            <v>4</v>
          </cell>
        </row>
        <row r="549">
          <cell r="A549">
            <v>36921</v>
          </cell>
          <cell r="B549" t="str">
            <v>ASSY FIXTURE FLUSH CCx COOX</v>
          </cell>
          <cell r="C549">
            <v>148.25</v>
          </cell>
          <cell r="D549" t="str">
            <v>USD</v>
          </cell>
          <cell r="E549">
            <v>4</v>
          </cell>
        </row>
        <row r="550">
          <cell r="A550">
            <v>36931</v>
          </cell>
          <cell r="B550" t="str">
            <v>BOARD CPU BD STP CCX REPL</v>
          </cell>
          <cell r="C550">
            <v>1226</v>
          </cell>
          <cell r="D550" t="str">
            <v>USD</v>
          </cell>
          <cell r="E550">
            <v>4</v>
          </cell>
        </row>
        <row r="551">
          <cell r="A551">
            <v>37050</v>
          </cell>
          <cell r="B551" t="str">
            <v>KIT FLUSH ADAPTER ABG W/O COOX STP CCx</v>
          </cell>
          <cell r="C551">
            <v>413.25</v>
          </cell>
          <cell r="D551" t="str">
            <v>USD</v>
          </cell>
          <cell r="E551">
            <v>4</v>
          </cell>
        </row>
        <row r="552">
          <cell r="A552">
            <v>37051</v>
          </cell>
          <cell r="B552" t="str">
            <v>KIT FLUSH ADAPTER ABG WITH COOX STP CCx</v>
          </cell>
          <cell r="C552">
            <v>561.25</v>
          </cell>
          <cell r="D552" t="str">
            <v>USD</v>
          </cell>
          <cell r="E552">
            <v>4</v>
          </cell>
        </row>
        <row r="553">
          <cell r="A553">
            <v>37083</v>
          </cell>
          <cell r="B553" t="str">
            <v>SAMPLER ASSEMBLY STP CCX REPL</v>
          </cell>
          <cell r="C553">
            <v>1673</v>
          </cell>
          <cell r="D553" t="str">
            <v>USD</v>
          </cell>
          <cell r="E553">
            <v>4</v>
          </cell>
        </row>
        <row r="554">
          <cell r="A554">
            <v>37084</v>
          </cell>
          <cell r="B554" t="str">
            <v>DISPLAY DOOR ASSY STP CCX REPL</v>
          </cell>
          <cell r="C554">
            <v>3115</v>
          </cell>
          <cell r="D554" t="str">
            <v>USD</v>
          </cell>
          <cell r="E554">
            <v>4</v>
          </cell>
        </row>
        <row r="555">
          <cell r="A555">
            <v>37085</v>
          </cell>
          <cell r="B555" t="str">
            <v>SPEAKER ASSY STP CCX REPL</v>
          </cell>
          <cell r="C555">
            <v>128.75</v>
          </cell>
          <cell r="D555" t="str">
            <v>USD</v>
          </cell>
          <cell r="E555">
            <v>4</v>
          </cell>
        </row>
        <row r="556">
          <cell r="A556">
            <v>37086</v>
          </cell>
          <cell r="B556" t="str">
            <v>WELDMENT LUER FITTING STP CCX REPL</v>
          </cell>
          <cell r="C556">
            <v>148.25</v>
          </cell>
          <cell r="D556" t="str">
            <v>USD</v>
          </cell>
          <cell r="E556">
            <v>4</v>
          </cell>
        </row>
        <row r="557">
          <cell r="A557">
            <v>37087</v>
          </cell>
          <cell r="B557" t="str">
            <v>FAN ASSY STP CCX REPL</v>
          </cell>
          <cell r="C557">
            <v>152.75</v>
          </cell>
          <cell r="D557" t="str">
            <v>USD</v>
          </cell>
          <cell r="E557">
            <v>4</v>
          </cell>
        </row>
        <row r="558">
          <cell r="A558">
            <v>37088</v>
          </cell>
          <cell r="B558" t="str">
            <v>FAN CPU COOLER SOC PGA370 H STP CCX REPL</v>
          </cell>
          <cell r="C558">
            <v>126.75</v>
          </cell>
          <cell r="D558" t="str">
            <v>USD</v>
          </cell>
          <cell r="E558">
            <v>4</v>
          </cell>
        </row>
        <row r="559">
          <cell r="A559">
            <v>37089</v>
          </cell>
          <cell r="B559" t="str">
            <v>VALVE SOLENOID 12VDC STP CCX N.C. REPL</v>
          </cell>
          <cell r="C559">
            <v>268.5</v>
          </cell>
          <cell r="D559" t="str">
            <v>USD</v>
          </cell>
          <cell r="E559">
            <v>4</v>
          </cell>
        </row>
        <row r="560">
          <cell r="A560">
            <v>37090</v>
          </cell>
          <cell r="B560" t="str">
            <v>VALVE SOLENOID 12VDC N.O. STP CCX REPL</v>
          </cell>
          <cell r="C560">
            <v>290</v>
          </cell>
          <cell r="D560" t="str">
            <v>USD</v>
          </cell>
          <cell r="E560">
            <v>4</v>
          </cell>
        </row>
        <row r="561">
          <cell r="A561">
            <v>37091</v>
          </cell>
          <cell r="B561" t="str">
            <v>REPL ABG ROTARY VALVE COATED STP CCX</v>
          </cell>
          <cell r="C561">
            <v>870.75</v>
          </cell>
          <cell r="D561" t="str">
            <v>USD</v>
          </cell>
          <cell r="E561">
            <v>4</v>
          </cell>
        </row>
        <row r="562">
          <cell r="A562">
            <v>37092</v>
          </cell>
          <cell r="B562" t="str">
            <v>ABG PUMP ASSEMBLY STP CCX REPL</v>
          </cell>
          <cell r="C562">
            <v>721.5</v>
          </cell>
          <cell r="D562" t="str">
            <v>USD</v>
          </cell>
          <cell r="E562">
            <v>4</v>
          </cell>
        </row>
        <row r="563">
          <cell r="A563">
            <v>37101</v>
          </cell>
          <cell r="B563" t="str">
            <v>BOARD STP CCX POWER DISTRIBUTION REPL</v>
          </cell>
          <cell r="C563">
            <v>548.5</v>
          </cell>
          <cell r="D563" t="str">
            <v>USD</v>
          </cell>
          <cell r="E563">
            <v>4</v>
          </cell>
        </row>
        <row r="564">
          <cell r="A564">
            <v>37103</v>
          </cell>
          <cell r="B564" t="str">
            <v>BOARD STP CCX FLOWCELL INTERFACE REPL</v>
          </cell>
          <cell r="C564">
            <v>705.25</v>
          </cell>
          <cell r="D564" t="str">
            <v>USD</v>
          </cell>
          <cell r="E564">
            <v>4</v>
          </cell>
        </row>
        <row r="565">
          <cell r="A565">
            <v>37104</v>
          </cell>
          <cell r="B565" t="str">
            <v>POWER SUPPLY M4S6T1 UNIV MEDICAL GRADE R</v>
          </cell>
          <cell r="C565">
            <v>1593</v>
          </cell>
          <cell r="D565" t="str">
            <v>USD</v>
          </cell>
          <cell r="E565">
            <v>4</v>
          </cell>
        </row>
        <row r="566">
          <cell r="A566">
            <v>37105</v>
          </cell>
          <cell r="B566" t="str">
            <v>POWER ENTRY MODULE 4A 5x20MM MEDICAD GRA</v>
          </cell>
          <cell r="C566">
            <v>90</v>
          </cell>
          <cell r="D566" t="str">
            <v>USD</v>
          </cell>
          <cell r="E566">
            <v>4</v>
          </cell>
        </row>
        <row r="567">
          <cell r="A567">
            <v>37223</v>
          </cell>
          <cell r="B567" t="str">
            <v>CART STP CCX SYSTEM</v>
          </cell>
          <cell r="C567">
            <v>1400</v>
          </cell>
          <cell r="D567" t="str">
            <v>USD</v>
          </cell>
          <cell r="E567">
            <v>4</v>
          </cell>
        </row>
        <row r="568">
          <cell r="A568">
            <v>37338</v>
          </cell>
          <cell r="B568" t="str">
            <v>KEYBOARD OVERLAY STP CCX FRENCH</v>
          </cell>
          <cell r="C568">
            <v>30.25</v>
          </cell>
          <cell r="D568" t="str">
            <v>USD</v>
          </cell>
          <cell r="E568">
            <v>4</v>
          </cell>
        </row>
        <row r="569">
          <cell r="A569">
            <v>37339</v>
          </cell>
          <cell r="B569" t="str">
            <v>KEYBOARD OVERLAY STP CCX GERMAN</v>
          </cell>
          <cell r="C569">
            <v>30.25</v>
          </cell>
          <cell r="D569" t="str">
            <v>USD</v>
          </cell>
          <cell r="E569">
            <v>4</v>
          </cell>
        </row>
        <row r="570">
          <cell r="A570">
            <v>37340</v>
          </cell>
          <cell r="B570" t="str">
            <v>KEYBOARD OVERLAY ENGLISH STP CCX</v>
          </cell>
          <cell r="C570">
            <v>30.25</v>
          </cell>
          <cell r="D570" t="str">
            <v>USD</v>
          </cell>
          <cell r="E570">
            <v>4</v>
          </cell>
        </row>
        <row r="571">
          <cell r="A571">
            <v>37343</v>
          </cell>
          <cell r="B571" t="str">
            <v>ASSY SENSOR MODULE PHOX PLUS C REPL</v>
          </cell>
          <cell r="C571">
            <v>1190</v>
          </cell>
          <cell r="D571" t="str">
            <v>USD</v>
          </cell>
          <cell r="E571">
            <v>4</v>
          </cell>
        </row>
        <row r="572">
          <cell r="A572">
            <v>37448</v>
          </cell>
          <cell r="B572" t="str">
            <v>ASSY LCD DISPLAY/TOUCHSCREEN REPL</v>
          </cell>
          <cell r="C572">
            <v>1034</v>
          </cell>
          <cell r="D572" t="str">
            <v>USD</v>
          </cell>
          <cell r="E572">
            <v>4</v>
          </cell>
        </row>
        <row r="573">
          <cell r="A573">
            <v>37449</v>
          </cell>
          <cell r="B573" t="str">
            <v>BOARD STP CCX ABG DIGITAL REPL</v>
          </cell>
          <cell r="C573">
            <v>967</v>
          </cell>
          <cell r="D573" t="str">
            <v>USD</v>
          </cell>
          <cell r="E573">
            <v>4</v>
          </cell>
        </row>
        <row r="574">
          <cell r="A574">
            <v>37451</v>
          </cell>
          <cell r="B574" t="str">
            <v>DRIVE CD ROM R/W 32X REPL</v>
          </cell>
          <cell r="C574">
            <v>215.25</v>
          </cell>
          <cell r="D574" t="str">
            <v>USD</v>
          </cell>
          <cell r="E574">
            <v>4</v>
          </cell>
        </row>
        <row r="575">
          <cell r="A575">
            <v>37452</v>
          </cell>
          <cell r="B575" t="str">
            <v>TOUCHSCREEN DRIVER BOARD REPL</v>
          </cell>
          <cell r="C575">
            <v>188.25</v>
          </cell>
          <cell r="D575" t="str">
            <v>USD</v>
          </cell>
          <cell r="E575">
            <v>4</v>
          </cell>
        </row>
        <row r="576">
          <cell r="A576">
            <v>37466</v>
          </cell>
          <cell r="B576" t="str">
            <v>CABL ASSY HEMOLYZER COOX STP CCX</v>
          </cell>
          <cell r="C576">
            <v>6.75</v>
          </cell>
          <cell r="D576" t="str">
            <v>USD</v>
          </cell>
          <cell r="E576">
            <v>4</v>
          </cell>
        </row>
        <row r="577">
          <cell r="A577">
            <v>37478</v>
          </cell>
          <cell r="B577" t="str">
            <v>ASSY MODULE KEYBOARD INT STP CCX</v>
          </cell>
          <cell r="C577">
            <v>390.5</v>
          </cell>
          <cell r="D577" t="str">
            <v>USD</v>
          </cell>
          <cell r="E577">
            <v>4</v>
          </cell>
        </row>
        <row r="578">
          <cell r="A578">
            <v>37482</v>
          </cell>
          <cell r="B578" t="str">
            <v>CABL ASSY AIR DET#2 CO-OX STP CCX</v>
          </cell>
          <cell r="C578">
            <v>106.25</v>
          </cell>
          <cell r="D578" t="str">
            <v>USD</v>
          </cell>
          <cell r="E578">
            <v>4</v>
          </cell>
        </row>
        <row r="579">
          <cell r="A579">
            <v>37484</v>
          </cell>
          <cell r="B579" t="str">
            <v>PRINTER THERMAL 4IN LTP2442D 24V REPL</v>
          </cell>
          <cell r="C579">
            <v>311.75</v>
          </cell>
          <cell r="D579" t="str">
            <v>USD</v>
          </cell>
          <cell r="E579">
            <v>4</v>
          </cell>
        </row>
        <row r="580">
          <cell r="A580">
            <v>37485</v>
          </cell>
          <cell r="B580" t="str">
            <v>PRINTER INTERFACE BD IF2202 REPL</v>
          </cell>
          <cell r="C580">
            <v>428.5</v>
          </cell>
          <cell r="D580" t="str">
            <v>USD</v>
          </cell>
          <cell r="E580">
            <v>4</v>
          </cell>
        </row>
        <row r="581">
          <cell r="A581">
            <v>37497</v>
          </cell>
          <cell r="B581" t="str">
            <v>ASSY AIR TEMP SENSOR STP CCX COOX</v>
          </cell>
          <cell r="C581">
            <v>144</v>
          </cell>
          <cell r="D581" t="str">
            <v>USD</v>
          </cell>
          <cell r="E581">
            <v>4</v>
          </cell>
        </row>
        <row r="582">
          <cell r="A582">
            <v>37514</v>
          </cell>
          <cell r="B582" t="str">
            <v>TUBING INLET CUVETTE STP CCX CO-OX</v>
          </cell>
          <cell r="C582">
            <v>19.5</v>
          </cell>
          <cell r="D582" t="str">
            <v>USD</v>
          </cell>
          <cell r="E582">
            <v>4</v>
          </cell>
        </row>
        <row r="583">
          <cell r="A583">
            <v>37515</v>
          </cell>
          <cell r="B583" t="str">
            <v>TUBING OUTLET CUVETTE STP CCX CO-OX</v>
          </cell>
          <cell r="C583">
            <v>9.75</v>
          </cell>
          <cell r="D583" t="str">
            <v>USD</v>
          </cell>
          <cell r="E583">
            <v>4</v>
          </cell>
        </row>
        <row r="584">
          <cell r="A584">
            <v>37629</v>
          </cell>
          <cell r="B584" t="str">
            <v>FUSE 8A 250V 5x 20MM SLO-BLO</v>
          </cell>
          <cell r="C584">
            <v>1.25</v>
          </cell>
          <cell r="D584" t="str">
            <v>USD</v>
          </cell>
          <cell r="E584">
            <v>4</v>
          </cell>
        </row>
        <row r="585">
          <cell r="A585">
            <v>37815</v>
          </cell>
          <cell r="B585" t="str">
            <v>ASSY LAMP COOX STP CCX REPL</v>
          </cell>
          <cell r="C585">
            <v>921.5</v>
          </cell>
          <cell r="D585" t="str">
            <v>USD</v>
          </cell>
          <cell r="E585">
            <v>4</v>
          </cell>
        </row>
        <row r="586">
          <cell r="A586">
            <v>37865</v>
          </cell>
          <cell r="B586" t="str">
            <v>MANUAL INSTRUCTION FOR USE ENGLISH</v>
          </cell>
          <cell r="C586">
            <v>51</v>
          </cell>
          <cell r="D586" t="str">
            <v>USD</v>
          </cell>
          <cell r="E586">
            <v>4</v>
          </cell>
        </row>
        <row r="587">
          <cell r="A587">
            <v>37938</v>
          </cell>
          <cell r="B587" t="str">
            <v>ASSY TUBING HARNESS HEMOLYZER</v>
          </cell>
          <cell r="C587">
            <v>22.5</v>
          </cell>
          <cell r="D587" t="str">
            <v>USD</v>
          </cell>
          <cell r="E587">
            <v>4</v>
          </cell>
        </row>
        <row r="588">
          <cell r="A588">
            <v>38030</v>
          </cell>
          <cell r="B588" t="str">
            <v>CABL ASSY DISPLAY VIDEO SHIELDED REPL</v>
          </cell>
          <cell r="C588">
            <v>178.5</v>
          </cell>
          <cell r="D588" t="str">
            <v>USD</v>
          </cell>
          <cell r="E588">
            <v>4</v>
          </cell>
        </row>
        <row r="589">
          <cell r="A589">
            <v>38041</v>
          </cell>
          <cell r="B589" t="str">
            <v>ASSY FLUID COM LINE REPL STP CCX</v>
          </cell>
          <cell r="C589">
            <v>19.5</v>
          </cell>
          <cell r="D589" t="str">
            <v>USD</v>
          </cell>
          <cell r="E589">
            <v>4</v>
          </cell>
        </row>
        <row r="590">
          <cell r="A590">
            <v>38043</v>
          </cell>
          <cell r="B590" t="str">
            <v>ASSY PROBE S-LINE REPL STP CCX COOX</v>
          </cell>
          <cell r="C590">
            <v>181.75</v>
          </cell>
          <cell r="D590" t="str">
            <v>USD</v>
          </cell>
          <cell r="E590">
            <v>4</v>
          </cell>
        </row>
        <row r="591">
          <cell r="A591">
            <v>38114</v>
          </cell>
          <cell r="B591" t="str">
            <v>BOARD SO2 STP CCX REPLACEMENT</v>
          </cell>
          <cell r="C591">
            <v>318</v>
          </cell>
          <cell r="D591" t="str">
            <v>USD</v>
          </cell>
          <cell r="E591">
            <v>4</v>
          </cell>
        </row>
        <row r="592">
          <cell r="A592">
            <v>38154</v>
          </cell>
          <cell r="B592" t="str">
            <v>CABL ASSY GROUND STRAP STP CCX</v>
          </cell>
          <cell r="C592">
            <v>3.25</v>
          </cell>
          <cell r="D592" t="str">
            <v>USD</v>
          </cell>
          <cell r="E592">
            <v>4</v>
          </cell>
        </row>
        <row r="593">
          <cell r="A593">
            <v>38155</v>
          </cell>
          <cell r="B593" t="str">
            <v>ASSY HEMOLYZER STP CCX COOX REPL</v>
          </cell>
          <cell r="C593">
            <v>294.5</v>
          </cell>
          <cell r="D593" t="str">
            <v>USD</v>
          </cell>
          <cell r="E593">
            <v>4</v>
          </cell>
        </row>
        <row r="594">
          <cell r="A594">
            <v>38159</v>
          </cell>
          <cell r="B594" t="str">
            <v>ASSY BLOOD DETECTOR STP CCX COOX REPL</v>
          </cell>
          <cell r="C594">
            <v>317</v>
          </cell>
          <cell r="D594" t="str">
            <v>USD</v>
          </cell>
          <cell r="E594">
            <v>4</v>
          </cell>
        </row>
        <row r="595">
          <cell r="A595">
            <v>38167</v>
          </cell>
          <cell r="B595" t="str">
            <v>ASSY HOUSING OPTICAL STP CCX COOX REPL</v>
          </cell>
          <cell r="C595">
            <v>681.5</v>
          </cell>
          <cell r="D595" t="str">
            <v>USD</v>
          </cell>
          <cell r="E595">
            <v>4</v>
          </cell>
        </row>
        <row r="596">
          <cell r="A596">
            <v>38179</v>
          </cell>
          <cell r="B596" t="str">
            <v>WINDOW BOTTOM CUVETTE STP CCX COOX REPL</v>
          </cell>
          <cell r="C596">
            <v>112.5</v>
          </cell>
          <cell r="D596" t="str">
            <v>USD</v>
          </cell>
          <cell r="E596">
            <v>4</v>
          </cell>
        </row>
        <row r="597">
          <cell r="A597">
            <v>38181</v>
          </cell>
          <cell r="B597" t="str">
            <v>ASSY PUMP CO-OX STP CCX REPL</v>
          </cell>
          <cell r="C597">
            <v>485.75</v>
          </cell>
          <cell r="D597" t="str">
            <v>USD</v>
          </cell>
          <cell r="E597">
            <v>4</v>
          </cell>
        </row>
        <row r="598">
          <cell r="A598">
            <v>38185</v>
          </cell>
          <cell r="B598" t="str">
            <v>KIT WASHER REPL CUVETTE STP CCX COOX</v>
          </cell>
          <cell r="C598">
            <v>45.75</v>
          </cell>
          <cell r="D598" t="str">
            <v>USD</v>
          </cell>
          <cell r="E598">
            <v>4</v>
          </cell>
        </row>
        <row r="599">
          <cell r="A599">
            <v>38333</v>
          </cell>
          <cell r="B599" t="str">
            <v>MANUAL NOVA SERIES INSTRUCTION FOR USE E</v>
          </cell>
          <cell r="C599">
            <v>30.25</v>
          </cell>
          <cell r="D599" t="str">
            <v>USD</v>
          </cell>
          <cell r="E599">
            <v>4</v>
          </cell>
        </row>
        <row r="600">
          <cell r="A600">
            <v>38343</v>
          </cell>
          <cell r="B600" t="str">
            <v>MANUAL CCX ADVANCED USER APPLICATIONS</v>
          </cell>
          <cell r="C600">
            <v>52</v>
          </cell>
          <cell r="D600" t="str">
            <v>USD</v>
          </cell>
          <cell r="E600">
            <v>4</v>
          </cell>
        </row>
        <row r="601">
          <cell r="A601">
            <v>38344</v>
          </cell>
          <cell r="B601" t="str">
            <v>MANUAL CCX INSTRUCTION FOR USE ENGLISH</v>
          </cell>
          <cell r="C601">
            <v>52</v>
          </cell>
          <cell r="D601" t="str">
            <v>USD</v>
          </cell>
          <cell r="E601">
            <v>4</v>
          </cell>
        </row>
        <row r="602">
          <cell r="A602">
            <v>38345</v>
          </cell>
          <cell r="B602" t="str">
            <v>MANUAL CCX INSTRUCTION FOR USE ITALIAN</v>
          </cell>
          <cell r="C602">
            <v>52</v>
          </cell>
          <cell r="D602" t="str">
            <v>USD</v>
          </cell>
          <cell r="E602">
            <v>4</v>
          </cell>
        </row>
        <row r="603">
          <cell r="A603">
            <v>38346</v>
          </cell>
          <cell r="B603" t="str">
            <v>MANUAL CCX INSTRUCTION FOR USE SPANISH</v>
          </cell>
          <cell r="C603">
            <v>52</v>
          </cell>
          <cell r="D603" t="str">
            <v>USD</v>
          </cell>
          <cell r="E603">
            <v>4</v>
          </cell>
        </row>
        <row r="604">
          <cell r="A604">
            <v>38347</v>
          </cell>
          <cell r="B604" t="str">
            <v>MANUAL CCX INSTRUCTION FOR USE FRENCH</v>
          </cell>
          <cell r="C604">
            <v>52</v>
          </cell>
          <cell r="D604" t="str">
            <v>USD</v>
          </cell>
          <cell r="E604">
            <v>4</v>
          </cell>
        </row>
        <row r="605">
          <cell r="A605">
            <v>38348</v>
          </cell>
          <cell r="B605" t="str">
            <v>MANUAL CCX INSTRUCTION FOR USE PORTUGUES</v>
          </cell>
          <cell r="C605">
            <v>52</v>
          </cell>
          <cell r="D605" t="str">
            <v>USD</v>
          </cell>
          <cell r="E605">
            <v>4</v>
          </cell>
        </row>
        <row r="606">
          <cell r="A606">
            <v>38349</v>
          </cell>
          <cell r="B606" t="str">
            <v>MANUAL CCX INSTRUCTION FOR USE GERMAN</v>
          </cell>
          <cell r="C606">
            <v>52</v>
          </cell>
          <cell r="D606" t="str">
            <v>USD</v>
          </cell>
          <cell r="E606">
            <v>4</v>
          </cell>
        </row>
        <row r="607">
          <cell r="A607">
            <v>38350</v>
          </cell>
          <cell r="B607" t="str">
            <v>MANUAL CCX INSTRUCTION FOR USE SWEDISH</v>
          </cell>
          <cell r="C607">
            <v>52</v>
          </cell>
          <cell r="D607" t="str">
            <v>USD</v>
          </cell>
          <cell r="E607">
            <v>4</v>
          </cell>
        </row>
        <row r="608">
          <cell r="A608">
            <v>38351</v>
          </cell>
          <cell r="B608" t="str">
            <v>MANUAL CCX INSTRUCTION FOR USE GREEK</v>
          </cell>
          <cell r="C608">
            <v>52</v>
          </cell>
          <cell r="D608" t="str">
            <v>USD</v>
          </cell>
          <cell r="E608">
            <v>4</v>
          </cell>
        </row>
        <row r="609">
          <cell r="A609">
            <v>38732</v>
          </cell>
          <cell r="B609" t="str">
            <v>REPL PUMP TUBE STP CCX COOX</v>
          </cell>
          <cell r="C609">
            <v>74.75</v>
          </cell>
          <cell r="D609" t="str">
            <v>USD</v>
          </cell>
          <cell r="E609">
            <v>4</v>
          </cell>
        </row>
        <row r="610">
          <cell r="A610">
            <v>38861</v>
          </cell>
          <cell r="B610" t="str">
            <v>KIT LATCH ASSY CCX-CO-OX</v>
          </cell>
          <cell r="C610">
            <v>77</v>
          </cell>
          <cell r="D610" t="str">
            <v>USD</v>
          </cell>
          <cell r="E610">
            <v>4</v>
          </cell>
        </row>
        <row r="611">
          <cell r="A611">
            <v>39505</v>
          </cell>
          <cell r="B611" t="str">
            <v>INVERTER PCB BACKLITE FOR NEC LCD</v>
          </cell>
          <cell r="C611">
            <v>129.75</v>
          </cell>
          <cell r="D611" t="str">
            <v>USD</v>
          </cell>
          <cell r="E611">
            <v>4</v>
          </cell>
        </row>
        <row r="612">
          <cell r="A612">
            <v>40094</v>
          </cell>
          <cell r="B612" t="str">
            <v>SPLITTER VALVE TUBING KIT</v>
          </cell>
          <cell r="C612">
            <v>41.25</v>
          </cell>
          <cell r="D612" t="str">
            <v>USD</v>
          </cell>
          <cell r="E612">
            <v>4</v>
          </cell>
        </row>
        <row r="613">
          <cell r="A613">
            <v>40497</v>
          </cell>
          <cell r="B613" t="str">
            <v>CABL ASSY DOOR BOARD INTERFACE COLOR PHO</v>
          </cell>
          <cell r="C613">
            <v>21.75</v>
          </cell>
          <cell r="D613" t="str">
            <v>USD</v>
          </cell>
          <cell r="E613">
            <v>4</v>
          </cell>
        </row>
        <row r="614">
          <cell r="A614">
            <v>40721</v>
          </cell>
          <cell r="B614" t="str">
            <v>MAGNET CAPILLARY TUBE 10 PER VIAL</v>
          </cell>
          <cell r="C614">
            <v>13</v>
          </cell>
          <cell r="D614" t="str">
            <v>USD</v>
          </cell>
          <cell r="E614">
            <v>4</v>
          </cell>
        </row>
        <row r="615">
          <cell r="A615">
            <v>40822</v>
          </cell>
          <cell r="B615" t="str">
            <v>REPL HARD DISK DRIVE PCM6893</v>
          </cell>
          <cell r="C615">
            <v>324.5</v>
          </cell>
          <cell r="D615" t="str">
            <v>USD</v>
          </cell>
          <cell r="E615">
            <v>4</v>
          </cell>
        </row>
        <row r="616">
          <cell r="A616">
            <v>41545</v>
          </cell>
          <cell r="B616" t="str">
            <v>REPL GROMMET KIT</v>
          </cell>
          <cell r="C616">
            <v>51</v>
          </cell>
          <cell r="D616" t="str">
            <v>USD</v>
          </cell>
          <cell r="E616">
            <v>4</v>
          </cell>
        </row>
        <row r="617">
          <cell r="A617">
            <v>41904</v>
          </cell>
          <cell r="B617" t="str">
            <v>KIT SERVER ONE PORT SERIAL</v>
          </cell>
          <cell r="C617">
            <v>293</v>
          </cell>
          <cell r="D617" t="str">
            <v>USD</v>
          </cell>
          <cell r="E617">
            <v>4</v>
          </cell>
        </row>
        <row r="618">
          <cell r="A618">
            <v>42011</v>
          </cell>
          <cell r="B618" t="str">
            <v>OPTO CABLE WITH 1? TILT</v>
          </cell>
          <cell r="C618">
            <v>78</v>
          </cell>
          <cell r="D618" t="str">
            <v>USD</v>
          </cell>
          <cell r="E618">
            <v>4</v>
          </cell>
        </row>
        <row r="619">
          <cell r="A619">
            <v>42012</v>
          </cell>
          <cell r="B619" t="str">
            <v>LENS FIBER OPTIC CABLE</v>
          </cell>
          <cell r="C619">
            <v>279.25</v>
          </cell>
          <cell r="D619" t="str">
            <v>USD</v>
          </cell>
          <cell r="E619">
            <v>4</v>
          </cell>
        </row>
        <row r="620">
          <cell r="A620">
            <v>42597</v>
          </cell>
          <cell r="B620" t="str">
            <v>ASSY TUBING DEPRO CCX COOX</v>
          </cell>
          <cell r="C620">
            <v>55.25</v>
          </cell>
          <cell r="D620" t="str">
            <v>USD</v>
          </cell>
          <cell r="E620">
            <v>4</v>
          </cell>
        </row>
        <row r="621">
          <cell r="A621">
            <v>42666</v>
          </cell>
          <cell r="B621" t="str">
            <v>REPL ROV SPLIT TI STP CCX COOX</v>
          </cell>
          <cell r="C621">
            <v>991.75</v>
          </cell>
          <cell r="D621" t="str">
            <v>USD</v>
          </cell>
          <cell r="E621">
            <v>4</v>
          </cell>
        </row>
        <row r="622">
          <cell r="A622">
            <v>42782</v>
          </cell>
          <cell r="B622" t="str">
            <v>REPL SPLIT ROTARY VALVE TITANIUM COATED</v>
          </cell>
          <cell r="C622">
            <v>218.5</v>
          </cell>
          <cell r="D622" t="str">
            <v>USD</v>
          </cell>
          <cell r="E622">
            <v>4</v>
          </cell>
        </row>
        <row r="623">
          <cell r="A623">
            <v>42795</v>
          </cell>
          <cell r="B623" t="str">
            <v>REPL D E TUBING ASSY TITANIUM COOX CCX</v>
          </cell>
          <cell r="C623">
            <v>47.75</v>
          </cell>
          <cell r="D623" t="str">
            <v>USD</v>
          </cell>
          <cell r="E623">
            <v>4</v>
          </cell>
        </row>
        <row r="624">
          <cell r="A624">
            <v>42796</v>
          </cell>
          <cell r="B624" t="str">
            <v>REPL ROV CERAMIC KIT TI</v>
          </cell>
          <cell r="C624">
            <v>151.5</v>
          </cell>
          <cell r="D624" t="str">
            <v>USD</v>
          </cell>
          <cell r="E624">
            <v>4</v>
          </cell>
        </row>
        <row r="625">
          <cell r="A625">
            <v>43725</v>
          </cell>
          <cell r="B625" t="str">
            <v>REPL BLOOD COVER ASSY CCX-COOX</v>
          </cell>
          <cell r="C625">
            <v>65</v>
          </cell>
          <cell r="D625" t="str">
            <v>USD</v>
          </cell>
          <cell r="E625">
            <v>4</v>
          </cell>
        </row>
        <row r="626">
          <cell r="A626">
            <v>43816</v>
          </cell>
          <cell r="B626" t="str">
            <v>REPL W TUBING SEGMENT STP CCX</v>
          </cell>
          <cell r="C626">
            <v>50</v>
          </cell>
          <cell r="D626" t="str">
            <v>USD</v>
          </cell>
          <cell r="E626">
            <v>4</v>
          </cell>
        </row>
        <row r="627">
          <cell r="A627">
            <v>43817</v>
          </cell>
          <cell r="B627" t="str">
            <v>REPL W TUBING SEGMENT CCX COOX</v>
          </cell>
          <cell r="C627">
            <v>96.5</v>
          </cell>
          <cell r="D627" t="str">
            <v>USD</v>
          </cell>
          <cell r="E627">
            <v>4</v>
          </cell>
        </row>
        <row r="628">
          <cell r="A628">
            <v>43818</v>
          </cell>
          <cell r="B628" t="str">
            <v>REPL R TUBING SEGMENT STP CCX</v>
          </cell>
          <cell r="C628">
            <v>29.25</v>
          </cell>
          <cell r="D628" t="str">
            <v>USD</v>
          </cell>
          <cell r="E628">
            <v>4</v>
          </cell>
        </row>
        <row r="629">
          <cell r="A629">
            <v>44077</v>
          </cell>
          <cell r="B629" t="str">
            <v>ASSY MANIFOLD ROV PRIME AND PRIME+</v>
          </cell>
          <cell r="C629">
            <v>150.25</v>
          </cell>
          <cell r="D629" t="str">
            <v>USD</v>
          </cell>
          <cell r="E629">
            <v>4</v>
          </cell>
        </row>
        <row r="630">
          <cell r="A630">
            <v>44186</v>
          </cell>
          <cell r="B630" t="str">
            <v>BOARD SPECT VERIFIED #9 REPL CCX-COOX BI</v>
          </cell>
          <cell r="C630">
            <v>3397</v>
          </cell>
          <cell r="D630" t="str">
            <v>USD</v>
          </cell>
          <cell r="E630">
            <v>4</v>
          </cell>
        </row>
        <row r="631">
          <cell r="A631">
            <v>44712</v>
          </cell>
          <cell r="B631" t="str">
            <v>FLASH CARD MEMORY COMPACT 2GB</v>
          </cell>
          <cell r="C631">
            <v>42.5</v>
          </cell>
          <cell r="D631" t="str">
            <v>USD</v>
          </cell>
          <cell r="E631">
            <v>4</v>
          </cell>
        </row>
        <row r="632">
          <cell r="A632">
            <v>44717</v>
          </cell>
          <cell r="B632" t="str">
            <v>ASSY CONTROLLER BD W/CF CARD CCX COOX RE</v>
          </cell>
          <cell r="C632">
            <v>2190</v>
          </cell>
          <cell r="D632" t="str">
            <v>USD</v>
          </cell>
          <cell r="E632">
            <v>4</v>
          </cell>
        </row>
        <row r="633">
          <cell r="A633">
            <v>45376</v>
          </cell>
          <cell r="B633" t="str">
            <v>CABL ASSY EXTENSION IB880-R STP CCX</v>
          </cell>
          <cell r="C633">
            <v>30.25</v>
          </cell>
          <cell r="D633" t="str">
            <v>USD</v>
          </cell>
          <cell r="E633">
            <v>4</v>
          </cell>
        </row>
        <row r="634">
          <cell r="A634">
            <v>45377</v>
          </cell>
          <cell r="B634" t="str">
            <v>ASSY CABLE IDE DRIVE DATA IB880-R STP CC</v>
          </cell>
          <cell r="C634">
            <v>5.75</v>
          </cell>
          <cell r="D634" t="str">
            <v>USD</v>
          </cell>
          <cell r="E634">
            <v>4</v>
          </cell>
        </row>
        <row r="635">
          <cell r="A635">
            <v>45378</v>
          </cell>
          <cell r="B635" t="str">
            <v>ASSY CABLE DISPLAY VIDEO SHIELDED IB880-</v>
          </cell>
          <cell r="C635">
            <v>19.5</v>
          </cell>
          <cell r="D635" t="str">
            <v>USD</v>
          </cell>
          <cell r="E635">
            <v>4</v>
          </cell>
        </row>
        <row r="636">
          <cell r="A636">
            <v>45380</v>
          </cell>
          <cell r="B636" t="str">
            <v>ASSY CABL LVDS TO TTL IB880-R STP CCX</v>
          </cell>
          <cell r="C636">
            <v>21.75</v>
          </cell>
          <cell r="D636" t="str">
            <v>USD</v>
          </cell>
          <cell r="E636">
            <v>4</v>
          </cell>
        </row>
        <row r="637">
          <cell r="A637">
            <v>45601</v>
          </cell>
          <cell r="B637" t="str">
            <v>MANUAL ADVANCED USER APP ENG STP PHOX M</v>
          </cell>
          <cell r="C637">
            <v>51</v>
          </cell>
          <cell r="D637" t="str">
            <v>USD</v>
          </cell>
          <cell r="E637">
            <v>4</v>
          </cell>
        </row>
        <row r="638">
          <cell r="A638">
            <v>45602</v>
          </cell>
          <cell r="B638" t="str">
            <v>MANUAL ADVANCED USER APP JAPANESE STP PH</v>
          </cell>
          <cell r="C638">
            <v>51</v>
          </cell>
          <cell r="D638" t="str">
            <v>USD</v>
          </cell>
          <cell r="E638">
            <v>4</v>
          </cell>
        </row>
        <row r="639">
          <cell r="A639">
            <v>45603</v>
          </cell>
          <cell r="B639" t="str">
            <v>MANUAL IFU ENGLISH STP PHOX M</v>
          </cell>
          <cell r="C639">
            <v>51</v>
          </cell>
          <cell r="D639" t="str">
            <v>USD</v>
          </cell>
          <cell r="E639">
            <v>4</v>
          </cell>
        </row>
        <row r="640">
          <cell r="A640">
            <v>45604</v>
          </cell>
          <cell r="B640" t="str">
            <v>MANUAL IFU JAPANESE STP PHOX M</v>
          </cell>
          <cell r="C640">
            <v>51</v>
          </cell>
          <cell r="D640" t="str">
            <v>USD</v>
          </cell>
          <cell r="E640">
            <v>4</v>
          </cell>
        </row>
        <row r="641">
          <cell r="A641">
            <v>45746</v>
          </cell>
          <cell r="B641" t="str">
            <v>REPL SENSOR MODULE PHOX PLUS M</v>
          </cell>
          <cell r="C641">
            <v>1190</v>
          </cell>
          <cell r="D641" t="str">
            <v>USD</v>
          </cell>
          <cell r="E641">
            <v>4</v>
          </cell>
        </row>
        <row r="642">
          <cell r="A642">
            <v>46557</v>
          </cell>
          <cell r="B642" t="str">
            <v>BD TOUCH CONTROLLER ADAPTER CCX</v>
          </cell>
          <cell r="C642">
            <v>177.5</v>
          </cell>
          <cell r="D642" t="str">
            <v>USD</v>
          </cell>
          <cell r="E642">
            <v>4</v>
          </cell>
        </row>
        <row r="643">
          <cell r="A643">
            <v>46581</v>
          </cell>
          <cell r="B643" t="str">
            <v>BOARD CCX DIGITAL V6.02 AND   UP</v>
          </cell>
          <cell r="C643">
            <v>995</v>
          </cell>
          <cell r="D643" t="str">
            <v>USD</v>
          </cell>
          <cell r="E643">
            <v>4</v>
          </cell>
        </row>
        <row r="644">
          <cell r="A644">
            <v>46602</v>
          </cell>
          <cell r="B644" t="str">
            <v>REPL DRIVE 3.5  HD S/W LOADED IB880-R ST</v>
          </cell>
          <cell r="C644">
            <v>324.5</v>
          </cell>
          <cell r="D644" t="str">
            <v>USD</v>
          </cell>
          <cell r="E644">
            <v>4</v>
          </cell>
        </row>
        <row r="645">
          <cell r="A645">
            <v>46606</v>
          </cell>
          <cell r="B645" t="str">
            <v>REPL DRIVE 3.5  HD V4.XX S/W LOADED IB88</v>
          </cell>
          <cell r="C645">
            <v>324.5</v>
          </cell>
          <cell r="D645" t="str">
            <v>USD</v>
          </cell>
          <cell r="E645">
            <v>4</v>
          </cell>
        </row>
        <row r="646">
          <cell r="A646">
            <v>48021</v>
          </cell>
          <cell r="B646" t="str">
            <v>CABL ASSY PRINTER POWER</v>
          </cell>
          <cell r="C646">
            <v>15.25</v>
          </cell>
          <cell r="D646" t="str">
            <v>USD</v>
          </cell>
          <cell r="E646">
            <v>4</v>
          </cell>
        </row>
        <row r="647">
          <cell r="A647">
            <v>48071</v>
          </cell>
          <cell r="B647" t="str">
            <v>CABL ASSY USB-A TO MINI USB-B 5-PIN 3FT</v>
          </cell>
          <cell r="C647">
            <v>12</v>
          </cell>
          <cell r="D647" t="str">
            <v>USD</v>
          </cell>
          <cell r="E647">
            <v>4</v>
          </cell>
        </row>
        <row r="648">
          <cell r="A648">
            <v>48113</v>
          </cell>
          <cell r="B648" t="str">
            <v>CABL ASSY HEATER AIR DET STP CCX</v>
          </cell>
          <cell r="C648">
            <v>119</v>
          </cell>
          <cell r="D648" t="str">
            <v>USD</v>
          </cell>
          <cell r="E648">
            <v>4</v>
          </cell>
        </row>
        <row r="649">
          <cell r="A649">
            <v>48114</v>
          </cell>
          <cell r="B649" t="str">
            <v>CABL ASSY SPECTROMETER RS 232 CCX COOX</v>
          </cell>
          <cell r="C649">
            <v>34.75</v>
          </cell>
          <cell r="D649" t="str">
            <v>USD</v>
          </cell>
          <cell r="E649">
            <v>4</v>
          </cell>
        </row>
        <row r="650">
          <cell r="A650">
            <v>48115</v>
          </cell>
          <cell r="B650" t="str">
            <v>CABL ASSY LAMPHOUS CCX</v>
          </cell>
          <cell r="C650">
            <v>12</v>
          </cell>
          <cell r="D650" t="str">
            <v>USD</v>
          </cell>
          <cell r="E650">
            <v>4</v>
          </cell>
        </row>
        <row r="651">
          <cell r="A651">
            <v>48116</v>
          </cell>
          <cell r="B651" t="str">
            <v>CABL ASSY POWER SPECTROMETER CCX COOX</v>
          </cell>
          <cell r="C651">
            <v>18.5</v>
          </cell>
          <cell r="D651" t="str">
            <v>USD</v>
          </cell>
          <cell r="E651">
            <v>4</v>
          </cell>
        </row>
        <row r="652">
          <cell r="A652">
            <v>48266</v>
          </cell>
          <cell r="B652" t="str">
            <v>CABL ASSY PWR ENTRY 2 GENERATION</v>
          </cell>
          <cell r="C652">
            <v>18.5</v>
          </cell>
          <cell r="D652" t="str">
            <v>USD</v>
          </cell>
          <cell r="E652">
            <v>4</v>
          </cell>
        </row>
        <row r="653">
          <cell r="A653">
            <v>48295</v>
          </cell>
          <cell r="B653" t="str">
            <v>CABL ASSY PWR SUPPLY 2ND GEN</v>
          </cell>
          <cell r="C653">
            <v>22.25</v>
          </cell>
          <cell r="D653" t="str">
            <v>USD</v>
          </cell>
          <cell r="E653">
            <v>4</v>
          </cell>
        </row>
        <row r="654">
          <cell r="A654">
            <v>48447</v>
          </cell>
          <cell r="B654" t="str">
            <v>ASSY DOOR PHOX SWEET</v>
          </cell>
          <cell r="C654">
            <v>2055</v>
          </cell>
          <cell r="D654" t="str">
            <v>USD</v>
          </cell>
          <cell r="E654">
            <v>4</v>
          </cell>
        </row>
        <row r="655">
          <cell r="A655">
            <v>48566</v>
          </cell>
          <cell r="B655" t="str">
            <v>ASSY PREHEATER PHOX ULTRA/CCX</v>
          </cell>
          <cell r="C655">
            <v>518</v>
          </cell>
          <cell r="D655" t="str">
            <v>USD</v>
          </cell>
          <cell r="E655">
            <v>4</v>
          </cell>
        </row>
        <row r="656">
          <cell r="A656">
            <v>48567</v>
          </cell>
          <cell r="B656" t="str">
            <v>TUBING CAL PHOX ULTRA/CCX</v>
          </cell>
          <cell r="C656">
            <v>85.5</v>
          </cell>
          <cell r="D656" t="str">
            <v>USD</v>
          </cell>
          <cell r="E656">
            <v>4</v>
          </cell>
        </row>
        <row r="657">
          <cell r="A657">
            <v>48568</v>
          </cell>
          <cell r="B657" t="str">
            <v>REPL PROBE S LINE PHOX ULTRA/ CCX</v>
          </cell>
          <cell r="C657">
            <v>147</v>
          </cell>
          <cell r="D657" t="str">
            <v>USD</v>
          </cell>
          <cell r="E657">
            <v>4</v>
          </cell>
        </row>
        <row r="658">
          <cell r="A658">
            <v>48584</v>
          </cell>
          <cell r="B658" t="str">
            <v>KIT REPLACEMENT GASKET FLOW THRU PHOX UL</v>
          </cell>
          <cell r="C658">
            <v>36.75</v>
          </cell>
          <cell r="D658" t="str">
            <v>USD</v>
          </cell>
          <cell r="E658">
            <v>4</v>
          </cell>
        </row>
        <row r="659">
          <cell r="A659">
            <v>48592</v>
          </cell>
          <cell r="B659" t="str">
            <v>TOOL CLOT REMOVAL PHOX ULTRA/CCX</v>
          </cell>
          <cell r="C659">
            <v>3.5</v>
          </cell>
          <cell r="D659" t="str">
            <v>USD</v>
          </cell>
          <cell r="E659">
            <v>4</v>
          </cell>
        </row>
        <row r="660">
          <cell r="A660">
            <v>48604</v>
          </cell>
          <cell r="B660" t="str">
            <v>CABL ASSY HARNESS PHOX SWEET</v>
          </cell>
          <cell r="C660">
            <v>70.5</v>
          </cell>
          <cell r="D660" t="str">
            <v>USD</v>
          </cell>
          <cell r="E660">
            <v>4</v>
          </cell>
        </row>
        <row r="661">
          <cell r="A661">
            <v>48657</v>
          </cell>
          <cell r="B661" t="str">
            <v>CABL ASSY PWR ENTRY HARNESS</v>
          </cell>
          <cell r="C661">
            <v>23</v>
          </cell>
          <cell r="D661" t="str">
            <v>USD</v>
          </cell>
          <cell r="E661">
            <v>4</v>
          </cell>
        </row>
        <row r="662">
          <cell r="A662">
            <v>48658</v>
          </cell>
          <cell r="B662" t="str">
            <v>CABL ASSY PRINTER EXT</v>
          </cell>
          <cell r="C662">
            <v>29.25</v>
          </cell>
          <cell r="D662" t="str">
            <v>USD</v>
          </cell>
          <cell r="E662">
            <v>4</v>
          </cell>
        </row>
        <row r="663">
          <cell r="A663">
            <v>48659</v>
          </cell>
          <cell r="B663" t="str">
            <v>CABL ASSY PRINTER PWR</v>
          </cell>
          <cell r="C663">
            <v>14.25</v>
          </cell>
          <cell r="D663" t="str">
            <v>USD</v>
          </cell>
          <cell r="E663">
            <v>4</v>
          </cell>
        </row>
        <row r="664">
          <cell r="A664">
            <v>48660</v>
          </cell>
          <cell r="B664" t="str">
            <v>CABL ASSY PRINTER USB</v>
          </cell>
          <cell r="C664">
            <v>6.75</v>
          </cell>
          <cell r="D664" t="str">
            <v>USD</v>
          </cell>
          <cell r="E664">
            <v>4</v>
          </cell>
        </row>
        <row r="665">
          <cell r="A665">
            <v>48661</v>
          </cell>
          <cell r="B665" t="str">
            <v>CABL ASSY COOX LAMP PWR</v>
          </cell>
          <cell r="C665">
            <v>21.75</v>
          </cell>
          <cell r="D665" t="str">
            <v>USD</v>
          </cell>
          <cell r="E665">
            <v>4</v>
          </cell>
        </row>
        <row r="666">
          <cell r="A666">
            <v>48664</v>
          </cell>
          <cell r="B666" t="str">
            <v>CABL ASSY HARD DRIVE POWER</v>
          </cell>
          <cell r="C666">
            <v>16.5</v>
          </cell>
          <cell r="D666" t="str">
            <v>USD</v>
          </cell>
          <cell r="E666">
            <v>4</v>
          </cell>
        </row>
        <row r="667">
          <cell r="A667">
            <v>48678</v>
          </cell>
          <cell r="B667" t="str">
            <v>CABL ASSY SPECTROMETER</v>
          </cell>
          <cell r="C667">
            <v>28.25</v>
          </cell>
          <cell r="D667" t="str">
            <v>USD</v>
          </cell>
          <cell r="E667">
            <v>4</v>
          </cell>
        </row>
        <row r="668">
          <cell r="A668">
            <v>48680</v>
          </cell>
          <cell r="B668" t="str">
            <v>CABL ASSY 24V PWR</v>
          </cell>
          <cell r="C668">
            <v>25</v>
          </cell>
          <cell r="D668" t="str">
            <v>USD</v>
          </cell>
          <cell r="E668">
            <v>4</v>
          </cell>
        </row>
        <row r="669">
          <cell r="A669">
            <v>48681</v>
          </cell>
          <cell r="B669" t="str">
            <v>CABL ASSY ABG DIG BD COM</v>
          </cell>
          <cell r="C669">
            <v>17.5</v>
          </cell>
          <cell r="D669" t="str">
            <v>USD</v>
          </cell>
          <cell r="E669">
            <v>4</v>
          </cell>
        </row>
        <row r="670">
          <cell r="A670">
            <v>48682</v>
          </cell>
          <cell r="B670" t="str">
            <v>CABL ASSY AUDIO</v>
          </cell>
          <cell r="C670">
            <v>17.5</v>
          </cell>
          <cell r="D670" t="str">
            <v>USD</v>
          </cell>
          <cell r="E670">
            <v>4</v>
          </cell>
        </row>
        <row r="671">
          <cell r="A671">
            <v>48683</v>
          </cell>
          <cell r="B671" t="str">
            <v>CABL ASSY DIG BD ABG PWR</v>
          </cell>
          <cell r="C671">
            <v>25</v>
          </cell>
          <cell r="D671" t="str">
            <v>USD</v>
          </cell>
          <cell r="E671">
            <v>4</v>
          </cell>
        </row>
        <row r="672">
          <cell r="A672">
            <v>48684</v>
          </cell>
          <cell r="B672" t="str">
            <v>CABL ASSY DIG BD PWR COOX</v>
          </cell>
          <cell r="C672">
            <v>30.25</v>
          </cell>
          <cell r="D672" t="str">
            <v>USD</v>
          </cell>
          <cell r="E672">
            <v>4</v>
          </cell>
        </row>
        <row r="673">
          <cell r="A673">
            <v>48685</v>
          </cell>
          <cell r="B673" t="str">
            <v>CABL ASSY COOX DIG BD COM</v>
          </cell>
          <cell r="C673">
            <v>24</v>
          </cell>
          <cell r="D673" t="str">
            <v>USD</v>
          </cell>
          <cell r="E673">
            <v>4</v>
          </cell>
        </row>
        <row r="674">
          <cell r="A674">
            <v>48687</v>
          </cell>
          <cell r="B674" t="str">
            <v>CABL ASSY HOST PWR</v>
          </cell>
          <cell r="C674">
            <v>9.75</v>
          </cell>
          <cell r="D674" t="str">
            <v>USD</v>
          </cell>
          <cell r="E674">
            <v>4</v>
          </cell>
        </row>
        <row r="675">
          <cell r="A675">
            <v>48689</v>
          </cell>
          <cell r="B675" t="str">
            <v>CABL ASSY LAN CABL INT</v>
          </cell>
          <cell r="C675">
            <v>8.75</v>
          </cell>
          <cell r="D675" t="str">
            <v>USD</v>
          </cell>
          <cell r="E675">
            <v>4</v>
          </cell>
        </row>
        <row r="676">
          <cell r="A676">
            <v>48950</v>
          </cell>
          <cell r="B676" t="str">
            <v>REPL SENSOR ASSY PHOX ULTRA/CCX</v>
          </cell>
          <cell r="C676">
            <v>2379</v>
          </cell>
          <cell r="D676" t="str">
            <v>USD</v>
          </cell>
          <cell r="E676">
            <v>4</v>
          </cell>
        </row>
        <row r="677">
          <cell r="A677">
            <v>48951</v>
          </cell>
          <cell r="B677" t="str">
            <v>TUBING REPLACEMENT W SEGMENT  PHOX ULTRA</v>
          </cell>
          <cell r="C677">
            <v>50</v>
          </cell>
          <cell r="D677" t="str">
            <v>USD</v>
          </cell>
          <cell r="E677">
            <v>4</v>
          </cell>
        </row>
        <row r="678">
          <cell r="A678">
            <v>48953</v>
          </cell>
          <cell r="B678" t="str">
            <v>TUBING REPLACEMENT R SEGMENT  PHOX ULTRA</v>
          </cell>
          <cell r="C678">
            <v>30.25</v>
          </cell>
          <cell r="D678" t="str">
            <v>USD</v>
          </cell>
          <cell r="E678">
            <v>4</v>
          </cell>
        </row>
        <row r="679">
          <cell r="A679">
            <v>48954</v>
          </cell>
          <cell r="B679" t="str">
            <v>TUBING KIT LINE 1 2 3 PHOX ULTRA/CCX</v>
          </cell>
          <cell r="C679">
            <v>40.75</v>
          </cell>
          <cell r="D679" t="str">
            <v>USD</v>
          </cell>
          <cell r="E679">
            <v>4</v>
          </cell>
        </row>
        <row r="680">
          <cell r="A680">
            <v>48955</v>
          </cell>
          <cell r="B680" t="str">
            <v>TUBING KIT LINE 4 5 6 PHOX ULTRA/CCX</v>
          </cell>
          <cell r="C680">
            <v>62.75</v>
          </cell>
          <cell r="D680" t="str">
            <v>USD</v>
          </cell>
          <cell r="E680">
            <v>4</v>
          </cell>
        </row>
        <row r="681">
          <cell r="A681">
            <v>49009</v>
          </cell>
          <cell r="B681" t="str">
            <v>CABL ASSY CUVETTE SLIDE HEATER COOX PHOX</v>
          </cell>
          <cell r="C681">
            <v>13</v>
          </cell>
          <cell r="D681" t="str">
            <v>USD</v>
          </cell>
          <cell r="E681">
            <v>4</v>
          </cell>
        </row>
        <row r="682">
          <cell r="A682">
            <v>49010</v>
          </cell>
          <cell r="B682" t="str">
            <v>CABL ASSY CUVETTE COOX PHOX ULTRA</v>
          </cell>
          <cell r="C682">
            <v>16.5</v>
          </cell>
          <cell r="D682" t="str">
            <v>USD</v>
          </cell>
          <cell r="E682">
            <v>4</v>
          </cell>
        </row>
        <row r="683">
          <cell r="A683">
            <v>49236</v>
          </cell>
          <cell r="B683" t="str">
            <v>CABL ASSY RMS PHOX ULTRA</v>
          </cell>
          <cell r="C683">
            <v>66</v>
          </cell>
          <cell r="D683" t="str">
            <v>USD</v>
          </cell>
          <cell r="E683">
            <v>4</v>
          </cell>
        </row>
        <row r="684">
          <cell r="A684">
            <v>49350</v>
          </cell>
          <cell r="B684" t="str">
            <v>REPL CUVETTE ASSY PHOX ULTRA</v>
          </cell>
          <cell r="C684">
            <v>1168</v>
          </cell>
          <cell r="D684" t="str">
            <v>USD</v>
          </cell>
          <cell r="E684">
            <v>4</v>
          </cell>
        </row>
        <row r="685">
          <cell r="A685">
            <v>49352</v>
          </cell>
          <cell r="B685" t="str">
            <v>REPL FAN ASSY 92 MM PHOX ULTRA</v>
          </cell>
          <cell r="C685">
            <v>192.5</v>
          </cell>
          <cell r="D685" t="str">
            <v>USD</v>
          </cell>
          <cell r="E685">
            <v>4</v>
          </cell>
        </row>
        <row r="686">
          <cell r="A686">
            <v>49354</v>
          </cell>
          <cell r="B686" t="str">
            <v>REPL SAMPLER ASSY PHOX ULTRA</v>
          </cell>
          <cell r="C686">
            <v>681.5</v>
          </cell>
          <cell r="D686" t="str">
            <v>USD</v>
          </cell>
          <cell r="E686">
            <v>4</v>
          </cell>
        </row>
        <row r="687">
          <cell r="A687">
            <v>49356</v>
          </cell>
          <cell r="B687" t="str">
            <v>REPL PRINTER ASSY PHOX ULTRA</v>
          </cell>
          <cell r="C687">
            <v>267.25</v>
          </cell>
          <cell r="D687" t="str">
            <v>USD</v>
          </cell>
          <cell r="E687">
            <v>4</v>
          </cell>
        </row>
        <row r="688">
          <cell r="A688">
            <v>49360</v>
          </cell>
          <cell r="B688" t="str">
            <v>REPL ABG PUMP ASSY PHOX ULTRA</v>
          </cell>
          <cell r="C688">
            <v>370</v>
          </cell>
          <cell r="D688" t="str">
            <v>USD</v>
          </cell>
          <cell r="E688">
            <v>4</v>
          </cell>
        </row>
        <row r="689">
          <cell r="A689">
            <v>49364</v>
          </cell>
          <cell r="B689" t="str">
            <v>REPL ASSY PUMP COOX PHOX ULTRA</v>
          </cell>
          <cell r="C689">
            <v>613.25</v>
          </cell>
          <cell r="D689" t="str">
            <v>USD</v>
          </cell>
          <cell r="E689">
            <v>4</v>
          </cell>
        </row>
        <row r="690">
          <cell r="A690">
            <v>49366</v>
          </cell>
          <cell r="B690" t="str">
            <v>REPL ROTARY VALVE PHOX ULTRA</v>
          </cell>
          <cell r="C690">
            <v>1406</v>
          </cell>
          <cell r="D690" t="str">
            <v>USD</v>
          </cell>
          <cell r="E690">
            <v>4</v>
          </cell>
        </row>
        <row r="691">
          <cell r="A691">
            <v>49368</v>
          </cell>
          <cell r="B691" t="str">
            <v>REPL FLUID DOOR LATCH BODY PHOX ULTRA</v>
          </cell>
          <cell r="C691">
            <v>94</v>
          </cell>
          <cell r="D691" t="str">
            <v>USD</v>
          </cell>
          <cell r="E691">
            <v>4</v>
          </cell>
        </row>
        <row r="692">
          <cell r="A692">
            <v>49372</v>
          </cell>
          <cell r="B692" t="str">
            <v>BOARD NETWORK CARD RJ-45/PCI  COMPUTER S</v>
          </cell>
          <cell r="C692">
            <v>340.75</v>
          </cell>
          <cell r="D692" t="str">
            <v>USD</v>
          </cell>
          <cell r="E692">
            <v>4</v>
          </cell>
        </row>
        <row r="693">
          <cell r="A693">
            <v>49444</v>
          </cell>
          <cell r="B693" t="str">
            <v>REPL SPECTROMETER AVASPEC TESTED</v>
          </cell>
          <cell r="C693">
            <v>3155</v>
          </cell>
          <cell r="D693" t="str">
            <v>USD</v>
          </cell>
          <cell r="E693">
            <v>4</v>
          </cell>
        </row>
        <row r="694">
          <cell r="A694">
            <v>49448</v>
          </cell>
          <cell r="B694" t="str">
            <v>BOARD CONTROLLER W/CF SOCKET  AND DDR ME</v>
          </cell>
          <cell r="C694">
            <v>2379</v>
          </cell>
          <cell r="D694" t="str">
            <v>USD</v>
          </cell>
          <cell r="E694">
            <v>4</v>
          </cell>
        </row>
        <row r="695">
          <cell r="A695">
            <v>49452</v>
          </cell>
          <cell r="B695" t="str">
            <v>BOARD CCX POWER DISTRIBUTION BD</v>
          </cell>
          <cell r="C695">
            <v>439.25</v>
          </cell>
          <cell r="D695" t="str">
            <v>USD</v>
          </cell>
          <cell r="E695">
            <v>4</v>
          </cell>
        </row>
        <row r="696">
          <cell r="A696">
            <v>49454</v>
          </cell>
          <cell r="B696" t="str">
            <v>REPL LCD ASSY PHOX ULTRA</v>
          </cell>
          <cell r="C696">
            <v>2178</v>
          </cell>
          <cell r="D696" t="str">
            <v>USD</v>
          </cell>
          <cell r="E696">
            <v>4</v>
          </cell>
        </row>
        <row r="697">
          <cell r="A697">
            <v>49456</v>
          </cell>
          <cell r="B697" t="str">
            <v>REPL POWER SUPPLY 24VO 270W UNIV IN</v>
          </cell>
          <cell r="C697">
            <v>293.25</v>
          </cell>
          <cell r="D697" t="str">
            <v>USD</v>
          </cell>
          <cell r="E697">
            <v>4</v>
          </cell>
        </row>
        <row r="698">
          <cell r="A698">
            <v>49577</v>
          </cell>
          <cell r="B698" t="str">
            <v>BOARD LED BACKLITE PHOX</v>
          </cell>
          <cell r="C698">
            <v>190.5</v>
          </cell>
          <cell r="D698" t="str">
            <v>USD</v>
          </cell>
          <cell r="E698">
            <v>4</v>
          </cell>
        </row>
        <row r="699">
          <cell r="A699">
            <v>49578</v>
          </cell>
          <cell r="B699" t="str">
            <v>BOARD CONTROL TOUCHSCREEN PHOX</v>
          </cell>
          <cell r="C699">
            <v>169</v>
          </cell>
          <cell r="D699" t="str">
            <v>USD</v>
          </cell>
          <cell r="E699">
            <v>4</v>
          </cell>
        </row>
        <row r="700">
          <cell r="A700">
            <v>49580</v>
          </cell>
          <cell r="B700" t="str">
            <v>BOARD PCB STACK CNTRL/SBC PHOX</v>
          </cell>
          <cell r="C700">
            <v>1721</v>
          </cell>
          <cell r="D700" t="str">
            <v>USD</v>
          </cell>
          <cell r="E700">
            <v>4</v>
          </cell>
        </row>
        <row r="701">
          <cell r="A701">
            <v>49582</v>
          </cell>
          <cell r="B701" t="str">
            <v>REPL CABL ASSY LVDS/TOUCH HARNESS PHOX</v>
          </cell>
          <cell r="C701">
            <v>164.5</v>
          </cell>
          <cell r="D701" t="str">
            <v>USD</v>
          </cell>
          <cell r="E701">
            <v>4</v>
          </cell>
        </row>
        <row r="702">
          <cell r="A702">
            <v>49584</v>
          </cell>
          <cell r="B702" t="str">
            <v>REPL GENERIC DOOR ASSY. PHOX SWEET</v>
          </cell>
          <cell r="C702">
            <v>973.5</v>
          </cell>
          <cell r="D702" t="str">
            <v>USD</v>
          </cell>
          <cell r="E702">
            <v>4</v>
          </cell>
        </row>
        <row r="703">
          <cell r="A703">
            <v>49586</v>
          </cell>
          <cell r="B703" t="str">
            <v>REPL POWER SUPPLY PHOX</v>
          </cell>
          <cell r="C703">
            <v>299.75</v>
          </cell>
          <cell r="D703" t="str">
            <v>USD</v>
          </cell>
          <cell r="E703">
            <v>4</v>
          </cell>
        </row>
        <row r="704">
          <cell r="A704">
            <v>49588</v>
          </cell>
          <cell r="B704" t="str">
            <v>REPL PRINTER THERMAL USB DPU-D2 SERIES</v>
          </cell>
          <cell r="C704">
            <v>326.75</v>
          </cell>
          <cell r="D704" t="str">
            <v>USD</v>
          </cell>
          <cell r="E704">
            <v>4</v>
          </cell>
        </row>
        <row r="705">
          <cell r="A705">
            <v>49596</v>
          </cell>
          <cell r="B705" t="str">
            <v>REPL SAMPLER ASSY PHOX</v>
          </cell>
          <cell r="C705">
            <v>704.25</v>
          </cell>
          <cell r="D705" t="str">
            <v>USD</v>
          </cell>
          <cell r="E705">
            <v>4</v>
          </cell>
        </row>
        <row r="706">
          <cell r="A706">
            <v>49613</v>
          </cell>
          <cell r="B706" t="str">
            <v>REPL DRIVE DUAL CORE AVABENCH</v>
          </cell>
          <cell r="C706">
            <v>324.5</v>
          </cell>
          <cell r="D706" t="str">
            <v>USD</v>
          </cell>
          <cell r="E706">
            <v>4</v>
          </cell>
        </row>
        <row r="707">
          <cell r="A707">
            <v>49671</v>
          </cell>
          <cell r="B707" t="str">
            <v>KIT TOOL ROTARY VALVE TUBE REMOVAL</v>
          </cell>
          <cell r="C707">
            <v>32.75</v>
          </cell>
          <cell r="D707" t="str">
            <v>USD</v>
          </cell>
          <cell r="E707">
            <v>4</v>
          </cell>
        </row>
        <row r="708">
          <cell r="A708">
            <v>49720</v>
          </cell>
          <cell r="B708" t="str">
            <v>MANUAL AUA PHOX S-SERIES</v>
          </cell>
          <cell r="C708">
            <v>51</v>
          </cell>
          <cell r="D708" t="str">
            <v>USD</v>
          </cell>
          <cell r="E708">
            <v>4</v>
          </cell>
        </row>
        <row r="709">
          <cell r="A709">
            <v>49721</v>
          </cell>
          <cell r="B709" t="str">
            <v>MANUAL IFU PHOX S-SERIES EN</v>
          </cell>
          <cell r="C709">
            <v>51</v>
          </cell>
          <cell r="D709" t="str">
            <v>USD</v>
          </cell>
          <cell r="E709">
            <v>4</v>
          </cell>
        </row>
        <row r="710">
          <cell r="A710">
            <v>49722</v>
          </cell>
          <cell r="B710" t="str">
            <v>MANUAL IFU PHOX S-SERIES IT</v>
          </cell>
          <cell r="C710">
            <v>51</v>
          </cell>
          <cell r="D710" t="str">
            <v>USD</v>
          </cell>
          <cell r="E710">
            <v>4</v>
          </cell>
        </row>
        <row r="711">
          <cell r="A711">
            <v>49723</v>
          </cell>
          <cell r="B711" t="str">
            <v>MANUAL IFU PHOX S-SERIES ES</v>
          </cell>
          <cell r="C711">
            <v>51</v>
          </cell>
          <cell r="D711" t="str">
            <v>USD</v>
          </cell>
          <cell r="E711">
            <v>4</v>
          </cell>
        </row>
        <row r="712">
          <cell r="A712">
            <v>49724</v>
          </cell>
          <cell r="B712" t="str">
            <v>MANUAL IFU PHOX S-SERIES FR</v>
          </cell>
          <cell r="C712">
            <v>51</v>
          </cell>
          <cell r="D712" t="str">
            <v>USD</v>
          </cell>
          <cell r="E712">
            <v>4</v>
          </cell>
        </row>
        <row r="713">
          <cell r="A713">
            <v>49725</v>
          </cell>
          <cell r="B713" t="str">
            <v>MANUAL IFU PHOX S-SERIES DE</v>
          </cell>
          <cell r="C713">
            <v>51</v>
          </cell>
          <cell r="D713" t="str">
            <v>USD</v>
          </cell>
          <cell r="E713">
            <v>4</v>
          </cell>
        </row>
        <row r="714">
          <cell r="A714">
            <v>49786</v>
          </cell>
          <cell r="B714" t="str">
            <v>MANUAL IFU STP PHOX ULTRA EN</v>
          </cell>
          <cell r="C714">
            <v>52</v>
          </cell>
          <cell r="D714" t="str">
            <v>USD</v>
          </cell>
          <cell r="E714">
            <v>4</v>
          </cell>
        </row>
        <row r="715">
          <cell r="A715">
            <v>49795</v>
          </cell>
          <cell r="B715" t="str">
            <v>MANUAL AUA STP PHOX ULTRA</v>
          </cell>
          <cell r="C715">
            <v>52</v>
          </cell>
          <cell r="D715" t="str">
            <v>USD</v>
          </cell>
          <cell r="E715">
            <v>4</v>
          </cell>
        </row>
        <row r="716">
          <cell r="A716">
            <v>49838</v>
          </cell>
          <cell r="B716" t="str">
            <v>MANUAL IFU PHOX M S-SERIES EN</v>
          </cell>
          <cell r="C716">
            <v>51</v>
          </cell>
          <cell r="D716" t="str">
            <v>USD</v>
          </cell>
          <cell r="E716">
            <v>4</v>
          </cell>
        </row>
        <row r="717">
          <cell r="A717">
            <v>49839</v>
          </cell>
          <cell r="B717" t="str">
            <v>MANUAL IFU PHOX M S-SERIES JA</v>
          </cell>
          <cell r="C717">
            <v>51</v>
          </cell>
          <cell r="D717" t="str">
            <v>USD</v>
          </cell>
          <cell r="E717">
            <v>4</v>
          </cell>
        </row>
        <row r="718">
          <cell r="A718">
            <v>49841</v>
          </cell>
          <cell r="B718" t="str">
            <v>MANUAL AUA PHOX M S-SERIES JA</v>
          </cell>
          <cell r="C718">
            <v>51</v>
          </cell>
          <cell r="D718" t="str">
            <v>USD</v>
          </cell>
          <cell r="E718">
            <v>4</v>
          </cell>
        </row>
        <row r="719">
          <cell r="A719">
            <v>50134</v>
          </cell>
          <cell r="B719" t="str">
            <v>CABL ASSY BULKHEAD SERIAL PHOX ULTRA</v>
          </cell>
          <cell r="C719">
            <v>16.5</v>
          </cell>
          <cell r="D719" t="str">
            <v>USD</v>
          </cell>
          <cell r="E719">
            <v>4</v>
          </cell>
        </row>
        <row r="720">
          <cell r="A720">
            <v>50354</v>
          </cell>
          <cell r="B720" t="str">
            <v>BOARD CPU IB950EF STP CCX</v>
          </cell>
          <cell r="C720">
            <v>1185</v>
          </cell>
          <cell r="D720" t="str">
            <v>USD</v>
          </cell>
          <cell r="E720">
            <v>4</v>
          </cell>
        </row>
        <row r="721">
          <cell r="A721">
            <v>50376</v>
          </cell>
          <cell r="B721" t="str">
            <v>KIT UPGRADE CPU BD IB880-R TO IB950EF OC</v>
          </cell>
          <cell r="C721">
            <v>2031</v>
          </cell>
          <cell r="D721" t="str">
            <v>USD</v>
          </cell>
          <cell r="E721">
            <v>4</v>
          </cell>
        </row>
        <row r="722">
          <cell r="A722">
            <v>50390</v>
          </cell>
          <cell r="B722" t="str">
            <v>KIT UPGRADE CPU BD PCM6893 TO IB950EF LV</v>
          </cell>
          <cell r="C722">
            <v>2141</v>
          </cell>
          <cell r="D722" t="str">
            <v>USD</v>
          </cell>
          <cell r="E722">
            <v>4</v>
          </cell>
        </row>
        <row r="723">
          <cell r="A723">
            <v>50494</v>
          </cell>
          <cell r="B723" t="str">
            <v>ASSY TUBING PINCH REF PHOX ULTRA</v>
          </cell>
          <cell r="C723">
            <v>3.75</v>
          </cell>
          <cell r="D723" t="str">
            <v>USD</v>
          </cell>
          <cell r="E723">
            <v>4</v>
          </cell>
        </row>
        <row r="724">
          <cell r="A724">
            <v>50781</v>
          </cell>
          <cell r="B724" t="str">
            <v>REPL FAN FILTER 92MM 30PPI</v>
          </cell>
          <cell r="C724">
            <v>12</v>
          </cell>
          <cell r="D724" t="str">
            <v>USD</v>
          </cell>
          <cell r="E724">
            <v>4</v>
          </cell>
        </row>
        <row r="725">
          <cell r="A725">
            <v>50841</v>
          </cell>
          <cell r="B725" t="str">
            <v>REPL DRIVE SINGLE CORE AVA SPEC</v>
          </cell>
          <cell r="C725">
            <v>324.5</v>
          </cell>
          <cell r="D725" t="str">
            <v>USD</v>
          </cell>
          <cell r="E725">
            <v>4</v>
          </cell>
        </row>
        <row r="726">
          <cell r="A726">
            <v>51056</v>
          </cell>
          <cell r="B726" t="str">
            <v>REPL VALVE SOLENOID 12VDC N.O. PHOX ULTR</v>
          </cell>
          <cell r="C726">
            <v>240.25</v>
          </cell>
          <cell r="D726" t="str">
            <v>USD</v>
          </cell>
          <cell r="E726">
            <v>4</v>
          </cell>
        </row>
        <row r="727">
          <cell r="A727">
            <v>51058</v>
          </cell>
          <cell r="B727" t="str">
            <v>REPL FAN ASSY 12V 60MM PHOX ULTRA</v>
          </cell>
          <cell r="C727">
            <v>246.5</v>
          </cell>
          <cell r="D727" t="str">
            <v>USD</v>
          </cell>
          <cell r="E727">
            <v>4</v>
          </cell>
        </row>
        <row r="728">
          <cell r="A728">
            <v>51059</v>
          </cell>
          <cell r="B728" t="str">
            <v>REPL BD LED SAMPLER PHOX ULTRA</v>
          </cell>
          <cell r="C728">
            <v>87.75</v>
          </cell>
          <cell r="D728" t="str">
            <v>USD</v>
          </cell>
          <cell r="E728">
            <v>4</v>
          </cell>
        </row>
        <row r="729">
          <cell r="A729">
            <v>51061</v>
          </cell>
          <cell r="B729" t="str">
            <v>REPL SPECTROMETER AVABENCH TESTED</v>
          </cell>
          <cell r="C729">
            <v>3347</v>
          </cell>
          <cell r="D729" t="str">
            <v>USD</v>
          </cell>
          <cell r="E729">
            <v>4</v>
          </cell>
        </row>
        <row r="730">
          <cell r="A730">
            <v>51063</v>
          </cell>
          <cell r="B730" t="str">
            <v>REPL BD CONTROLLER FOR AVABENCH W/CF SOC</v>
          </cell>
          <cell r="C730">
            <v>2854</v>
          </cell>
          <cell r="D730" t="str">
            <v>USD</v>
          </cell>
          <cell r="E730">
            <v>4</v>
          </cell>
        </row>
        <row r="731">
          <cell r="A731">
            <v>51113</v>
          </cell>
          <cell r="B731" t="str">
            <v>KIT KEYBOARD EXTERNAL PHOX S</v>
          </cell>
          <cell r="C731">
            <v>167.75</v>
          </cell>
          <cell r="D731" t="str">
            <v>USD</v>
          </cell>
          <cell r="E731">
            <v>4</v>
          </cell>
        </row>
        <row r="732">
          <cell r="A732">
            <v>51134</v>
          </cell>
          <cell r="B732" t="str">
            <v>REPL FAN ASSY PHOX SWEET</v>
          </cell>
          <cell r="C732">
            <v>226.25</v>
          </cell>
          <cell r="D732" t="str">
            <v>USD</v>
          </cell>
          <cell r="E732">
            <v>4</v>
          </cell>
        </row>
        <row r="733">
          <cell r="A733">
            <v>51257</v>
          </cell>
          <cell r="B733" t="str">
            <v>TUBING L1 L2 L3 W/CONTROL MANIFOLD ASSY</v>
          </cell>
          <cell r="C733">
            <v>62.75</v>
          </cell>
          <cell r="D733" t="str">
            <v>USD</v>
          </cell>
          <cell r="E733">
            <v>4</v>
          </cell>
        </row>
        <row r="734">
          <cell r="A734">
            <v>51356</v>
          </cell>
          <cell r="B734" t="str">
            <v>REPL COLOR BL LAMP ASSY PHOX</v>
          </cell>
          <cell r="C734">
            <v>53.25</v>
          </cell>
          <cell r="D734" t="str">
            <v>USD</v>
          </cell>
          <cell r="E734">
            <v>4</v>
          </cell>
        </row>
        <row r="735">
          <cell r="A735">
            <v>51719</v>
          </cell>
          <cell r="B735" t="str">
            <v>BD SAMPLER OPTO PRIME</v>
          </cell>
          <cell r="C735">
            <v>23</v>
          </cell>
          <cell r="D735" t="str">
            <v>USD</v>
          </cell>
          <cell r="E735">
            <v>4</v>
          </cell>
        </row>
        <row r="736">
          <cell r="A736">
            <v>51780</v>
          </cell>
          <cell r="B736" t="str">
            <v>COVER DRIP PROTECTOR</v>
          </cell>
          <cell r="C736">
            <v>47.75</v>
          </cell>
          <cell r="D736" t="str">
            <v>USD</v>
          </cell>
          <cell r="E736">
            <v>4</v>
          </cell>
        </row>
        <row r="737">
          <cell r="A737">
            <v>52430</v>
          </cell>
          <cell r="B737" t="str">
            <v>REPL LVDS LCD TOUCHSCREEN ASSY CCX</v>
          </cell>
          <cell r="C737">
            <v>873</v>
          </cell>
          <cell r="D737" t="str">
            <v>USD</v>
          </cell>
          <cell r="E737">
            <v>4</v>
          </cell>
        </row>
        <row r="738">
          <cell r="A738">
            <v>52445</v>
          </cell>
          <cell r="B738" t="str">
            <v>CONN AUDIO JACK STEREO 3 PIN  3.5MM W/NU</v>
          </cell>
          <cell r="C738">
            <v>1.25</v>
          </cell>
          <cell r="D738" t="str">
            <v>USD</v>
          </cell>
          <cell r="E738">
            <v>4</v>
          </cell>
        </row>
        <row r="739">
          <cell r="A739">
            <v>52516</v>
          </cell>
          <cell r="B739" t="str">
            <v>CABL ASSY PRINTER PRIME</v>
          </cell>
          <cell r="C739">
            <v>13</v>
          </cell>
          <cell r="D739" t="str">
            <v>USD</v>
          </cell>
          <cell r="E739">
            <v>4</v>
          </cell>
        </row>
        <row r="740">
          <cell r="A740">
            <v>52517</v>
          </cell>
          <cell r="B740" t="str">
            <v>CABL ASSY RFID FLUID PACK 1 PRIME</v>
          </cell>
          <cell r="C740">
            <v>5.75</v>
          </cell>
          <cell r="D740" t="str">
            <v>USD</v>
          </cell>
          <cell r="E740">
            <v>4</v>
          </cell>
        </row>
        <row r="741">
          <cell r="A741">
            <v>52518</v>
          </cell>
          <cell r="B741" t="str">
            <v>CABL ASSY RFID FLUID PACK 2 PRIME</v>
          </cell>
          <cell r="C741">
            <v>7.75</v>
          </cell>
          <cell r="D741" t="str">
            <v>USD</v>
          </cell>
          <cell r="E741">
            <v>4</v>
          </cell>
        </row>
        <row r="742">
          <cell r="A742">
            <v>52519</v>
          </cell>
          <cell r="B742" t="str">
            <v>CABL ASSY TRAY PRIME</v>
          </cell>
          <cell r="C742">
            <v>7.75</v>
          </cell>
          <cell r="D742" t="str">
            <v>USD</v>
          </cell>
          <cell r="E742">
            <v>4</v>
          </cell>
        </row>
        <row r="743">
          <cell r="A743">
            <v>52521</v>
          </cell>
          <cell r="B743" t="str">
            <v>CABL ASSY SAMPLER PRIME</v>
          </cell>
          <cell r="C743">
            <v>13</v>
          </cell>
          <cell r="D743" t="str">
            <v>USD</v>
          </cell>
          <cell r="E743">
            <v>4</v>
          </cell>
        </row>
        <row r="744">
          <cell r="A744">
            <v>52536</v>
          </cell>
          <cell r="B744" t="str">
            <v>CABL ASSY REF TO MAIN IDC 16 PRIME</v>
          </cell>
          <cell r="C744">
            <v>19.5</v>
          </cell>
          <cell r="D744" t="str">
            <v>USD</v>
          </cell>
          <cell r="E744">
            <v>4</v>
          </cell>
        </row>
        <row r="745">
          <cell r="A745">
            <v>52537</v>
          </cell>
          <cell r="B745" t="str">
            <v>CABL ASSY SENSOR TO MAIN BD 40 IDC PRIME</v>
          </cell>
          <cell r="C745">
            <v>32.75</v>
          </cell>
          <cell r="D745" t="str">
            <v>USD</v>
          </cell>
          <cell r="E745">
            <v>4</v>
          </cell>
        </row>
        <row r="746">
          <cell r="A746">
            <v>52538</v>
          </cell>
          <cell r="B746" t="str">
            <v>CABL ASSY UI TO MAIN IDC 26SOC PRIME</v>
          </cell>
          <cell r="C746">
            <v>20.5</v>
          </cell>
          <cell r="D746" t="str">
            <v>USD</v>
          </cell>
          <cell r="E746">
            <v>4</v>
          </cell>
        </row>
        <row r="747">
          <cell r="A747">
            <v>52539</v>
          </cell>
          <cell r="B747" t="str">
            <v>MEMORY MICRO SDHC 8GB CLASS 4 FLASH CARD</v>
          </cell>
          <cell r="C747">
            <v>7.75</v>
          </cell>
          <cell r="D747" t="str">
            <v>USD</v>
          </cell>
          <cell r="E747">
            <v>4</v>
          </cell>
        </row>
        <row r="748">
          <cell r="A748">
            <v>52585</v>
          </cell>
          <cell r="B748" t="str">
            <v>CABL ASSY 50ML AIR DET PRIME</v>
          </cell>
          <cell r="C748">
            <v>30.25</v>
          </cell>
          <cell r="D748" t="str">
            <v>USD</v>
          </cell>
          <cell r="E748">
            <v>4</v>
          </cell>
        </row>
        <row r="749">
          <cell r="A749">
            <v>52586</v>
          </cell>
          <cell r="B749" t="str">
            <v>CABL ASSY UI PRIME</v>
          </cell>
          <cell r="C749">
            <v>82.25</v>
          </cell>
          <cell r="D749" t="str">
            <v>USD</v>
          </cell>
          <cell r="E749">
            <v>4</v>
          </cell>
        </row>
        <row r="750">
          <cell r="A750">
            <v>52608</v>
          </cell>
          <cell r="B750" t="str">
            <v>BD SENSOR CONNECTOR PRIME 1 2</v>
          </cell>
          <cell r="C750">
            <v>84.5</v>
          </cell>
          <cell r="D750" t="str">
            <v>USD</v>
          </cell>
          <cell r="E750">
            <v>4</v>
          </cell>
        </row>
        <row r="751">
          <cell r="A751">
            <v>52609</v>
          </cell>
          <cell r="B751" t="str">
            <v>BD SENSOR CONNECTOR PRIME 3</v>
          </cell>
          <cell r="C751">
            <v>80.25</v>
          </cell>
          <cell r="D751" t="str">
            <v>USD</v>
          </cell>
          <cell r="E751">
            <v>4</v>
          </cell>
        </row>
        <row r="752">
          <cell r="A752">
            <v>52616</v>
          </cell>
          <cell r="B752" t="str">
            <v>ASSY TUBING L1 L2 L3 PRIME</v>
          </cell>
          <cell r="C752">
            <v>62.75</v>
          </cell>
          <cell r="D752" t="str">
            <v>USD</v>
          </cell>
          <cell r="E752">
            <v>4</v>
          </cell>
        </row>
        <row r="753">
          <cell r="A753">
            <v>52617</v>
          </cell>
          <cell r="B753" t="str">
            <v>ASSY TUBING HARNESS MAIN PRIME</v>
          </cell>
          <cell r="C753">
            <v>143</v>
          </cell>
          <cell r="D753" t="str">
            <v>USD</v>
          </cell>
          <cell r="E753">
            <v>4</v>
          </cell>
        </row>
        <row r="754">
          <cell r="A754">
            <v>52884</v>
          </cell>
          <cell r="B754" t="str">
            <v>REPL ASSY SENSOR MODULE DOOR PRIME</v>
          </cell>
          <cell r="C754">
            <v>686.75</v>
          </cell>
          <cell r="D754" t="str">
            <v>USD</v>
          </cell>
          <cell r="E754">
            <v>4</v>
          </cell>
        </row>
        <row r="755">
          <cell r="A755">
            <v>52885</v>
          </cell>
          <cell r="B755" t="str">
            <v>REPL ASSY NEST HOUSING PRIME  4 5</v>
          </cell>
          <cell r="C755">
            <v>612.25</v>
          </cell>
          <cell r="D755" t="str">
            <v>USD</v>
          </cell>
          <cell r="E755">
            <v>4</v>
          </cell>
        </row>
        <row r="756">
          <cell r="A756">
            <v>52886</v>
          </cell>
          <cell r="B756" t="str">
            <v>REPL ASSY PERISTALTIC PUMP PRIME</v>
          </cell>
          <cell r="C756">
            <v>353.75</v>
          </cell>
          <cell r="D756" t="str">
            <v>USD</v>
          </cell>
          <cell r="E756">
            <v>4</v>
          </cell>
        </row>
        <row r="757">
          <cell r="A757">
            <v>52887</v>
          </cell>
          <cell r="B757" t="str">
            <v>REPL ASSY SAMPLER BELT DRIVE PRIME</v>
          </cell>
          <cell r="C757">
            <v>568</v>
          </cell>
          <cell r="D757" t="str">
            <v>USD</v>
          </cell>
          <cell r="E757">
            <v>4</v>
          </cell>
        </row>
        <row r="758">
          <cell r="A758">
            <v>52888</v>
          </cell>
          <cell r="B758" t="str">
            <v>REPL ASSY ROTARY VALVE PRIME</v>
          </cell>
          <cell r="C758">
            <v>735.75</v>
          </cell>
          <cell r="D758" t="str">
            <v>USD</v>
          </cell>
          <cell r="E758">
            <v>4</v>
          </cell>
        </row>
        <row r="759">
          <cell r="A759">
            <v>52889</v>
          </cell>
          <cell r="B759" t="str">
            <v>REPL ASSY HOLDING COIL PRIME</v>
          </cell>
          <cell r="C759">
            <v>437</v>
          </cell>
          <cell r="D759" t="str">
            <v>USD</v>
          </cell>
          <cell r="E759">
            <v>4</v>
          </cell>
        </row>
        <row r="760">
          <cell r="A760">
            <v>52890</v>
          </cell>
          <cell r="B760" t="str">
            <v>REPL ASSY TRAY PRIME</v>
          </cell>
          <cell r="C760">
            <v>1325</v>
          </cell>
          <cell r="D760" t="str">
            <v>USD</v>
          </cell>
          <cell r="E760">
            <v>4</v>
          </cell>
        </row>
        <row r="761">
          <cell r="A761">
            <v>52891</v>
          </cell>
          <cell r="B761" t="str">
            <v>REPL ASSY FAN PRIME</v>
          </cell>
          <cell r="C761">
            <v>126.75</v>
          </cell>
          <cell r="D761" t="str">
            <v>USD</v>
          </cell>
          <cell r="E761">
            <v>4</v>
          </cell>
        </row>
        <row r="762">
          <cell r="A762">
            <v>52892</v>
          </cell>
          <cell r="B762" t="str">
            <v>REPL ASSY SCANNER PRIME</v>
          </cell>
          <cell r="C762">
            <v>426.25</v>
          </cell>
          <cell r="D762" t="str">
            <v>USD</v>
          </cell>
          <cell r="E762">
            <v>4</v>
          </cell>
        </row>
        <row r="763">
          <cell r="A763">
            <v>52893</v>
          </cell>
          <cell r="B763" t="str">
            <v>REPL LCD TFT 5.7 COLOR W/TOUCH W/CA</v>
          </cell>
          <cell r="C763">
            <v>227.25</v>
          </cell>
          <cell r="D763" t="str">
            <v>USD</v>
          </cell>
          <cell r="E763">
            <v>4</v>
          </cell>
        </row>
        <row r="764">
          <cell r="A764">
            <v>52894</v>
          </cell>
          <cell r="B764" t="str">
            <v>REPL POWER SUPPLY MENB1060 24V</v>
          </cell>
          <cell r="C764">
            <v>127.75</v>
          </cell>
          <cell r="D764" t="str">
            <v>USD</v>
          </cell>
          <cell r="E764">
            <v>4</v>
          </cell>
        </row>
        <row r="765">
          <cell r="A765">
            <v>52895</v>
          </cell>
          <cell r="B765" t="str">
            <v>BOARD MAIN PRIME</v>
          </cell>
          <cell r="C765">
            <v>485.75</v>
          </cell>
          <cell r="D765" t="str">
            <v>USD</v>
          </cell>
          <cell r="E765">
            <v>4</v>
          </cell>
        </row>
        <row r="766">
          <cell r="A766">
            <v>52897</v>
          </cell>
          <cell r="B766" t="str">
            <v>BOARD RF ID PRIME</v>
          </cell>
          <cell r="C766">
            <v>137.5</v>
          </cell>
          <cell r="D766" t="str">
            <v>USD</v>
          </cell>
          <cell r="E766">
            <v>4</v>
          </cell>
        </row>
        <row r="767">
          <cell r="A767">
            <v>52898</v>
          </cell>
          <cell r="B767" t="str">
            <v>REPL ROTARY VALVE CERAMIC KIT PRIME</v>
          </cell>
          <cell r="C767">
            <v>162.25</v>
          </cell>
          <cell r="D767" t="str">
            <v>USD</v>
          </cell>
          <cell r="E767">
            <v>4</v>
          </cell>
        </row>
        <row r="768">
          <cell r="A768">
            <v>52920</v>
          </cell>
          <cell r="B768" t="str">
            <v>MANUAL IFU CCS EN STP PRIME</v>
          </cell>
          <cell r="C768">
            <v>48.75</v>
          </cell>
          <cell r="D768" t="str">
            <v>USD</v>
          </cell>
          <cell r="E768">
            <v>4</v>
          </cell>
        </row>
        <row r="769">
          <cell r="A769">
            <v>52930</v>
          </cell>
          <cell r="B769" t="str">
            <v>REPL ASSY NEST HOUSING PRIME 3</v>
          </cell>
          <cell r="C769">
            <v>432.75</v>
          </cell>
          <cell r="D769" t="str">
            <v>USD</v>
          </cell>
          <cell r="E769">
            <v>4</v>
          </cell>
        </row>
        <row r="770">
          <cell r="A770">
            <v>52931</v>
          </cell>
          <cell r="B770" t="str">
            <v>REPL ASSY NEST HOUSING PRIME 1 2</v>
          </cell>
          <cell r="C770">
            <v>437</v>
          </cell>
          <cell r="D770" t="str">
            <v>USD</v>
          </cell>
          <cell r="E770">
            <v>4</v>
          </cell>
        </row>
        <row r="771">
          <cell r="A771">
            <v>52999</v>
          </cell>
          <cell r="B771" t="str">
            <v>CABL 8-TWISTED PAIRS 24AWG SHIELDED PVC</v>
          </cell>
          <cell r="C771">
            <v>2.25</v>
          </cell>
          <cell r="D771" t="str">
            <v>USD</v>
          </cell>
          <cell r="E771">
            <v>4</v>
          </cell>
        </row>
        <row r="772">
          <cell r="A772">
            <v>53026</v>
          </cell>
          <cell r="B772" t="str">
            <v>REPL TUBING ASSY L1 L2 L3 W/CONTROL MANI</v>
          </cell>
          <cell r="C772">
            <v>158.25</v>
          </cell>
          <cell r="D772" t="str">
            <v>USD</v>
          </cell>
          <cell r="E772">
            <v>4</v>
          </cell>
        </row>
        <row r="773">
          <cell r="A773">
            <v>53096</v>
          </cell>
          <cell r="B773" t="str">
            <v>MANUAL IFU PRIME ES COMP EN</v>
          </cell>
          <cell r="C773">
            <v>48.75</v>
          </cell>
          <cell r="D773" t="str">
            <v>USD</v>
          </cell>
          <cell r="E773">
            <v>4</v>
          </cell>
        </row>
        <row r="774">
          <cell r="A774">
            <v>53097</v>
          </cell>
          <cell r="B774" t="str">
            <v>MANUAL IFU ABG EN STP PRIME</v>
          </cell>
          <cell r="C774">
            <v>48.75</v>
          </cell>
          <cell r="D774" t="str">
            <v>USD</v>
          </cell>
          <cell r="E774">
            <v>4</v>
          </cell>
        </row>
        <row r="775">
          <cell r="A775">
            <v>53098</v>
          </cell>
          <cell r="B775" t="str">
            <v>MANUAL INSTRUCTIONS FOR USE PRIME VET EN</v>
          </cell>
          <cell r="C775">
            <v>48.75</v>
          </cell>
          <cell r="D775" t="str">
            <v>USD</v>
          </cell>
          <cell r="E775">
            <v>4</v>
          </cell>
        </row>
        <row r="776">
          <cell r="A776">
            <v>53427</v>
          </cell>
          <cell r="B776" t="str">
            <v>ASSY TUBING HARNESS PRIME ES</v>
          </cell>
          <cell r="C776">
            <v>113.75</v>
          </cell>
          <cell r="D776" t="str">
            <v>USD</v>
          </cell>
          <cell r="E776">
            <v>4</v>
          </cell>
        </row>
        <row r="777">
          <cell r="A777">
            <v>53726</v>
          </cell>
          <cell r="B777" t="str">
            <v>POWER SUPPLY BACKUP 230V 350VA MEDICAL</v>
          </cell>
          <cell r="C777">
            <v>757.25</v>
          </cell>
          <cell r="D777" t="str">
            <v>USD</v>
          </cell>
          <cell r="E777">
            <v>4</v>
          </cell>
        </row>
        <row r="778">
          <cell r="A778">
            <v>54226</v>
          </cell>
          <cell r="B778" t="str">
            <v>MANUAL IFU CCS IT STP PRIME</v>
          </cell>
          <cell r="C778">
            <v>45.5</v>
          </cell>
          <cell r="D778" t="str">
            <v>USD</v>
          </cell>
          <cell r="E778">
            <v>4</v>
          </cell>
        </row>
        <row r="779">
          <cell r="A779">
            <v>54228</v>
          </cell>
          <cell r="B779" t="str">
            <v>MANUAL IFU CCS FR STP PRIME</v>
          </cell>
          <cell r="C779">
            <v>38</v>
          </cell>
          <cell r="D779" t="str">
            <v>USD</v>
          </cell>
          <cell r="E779">
            <v>4</v>
          </cell>
        </row>
        <row r="780">
          <cell r="A780">
            <v>54322</v>
          </cell>
          <cell r="B780" t="str">
            <v>MANUAL IFU ABG IT STP PRIME</v>
          </cell>
          <cell r="C780">
            <v>17.5</v>
          </cell>
          <cell r="D780" t="str">
            <v>USD</v>
          </cell>
          <cell r="E780">
            <v>4</v>
          </cell>
        </row>
        <row r="781">
          <cell r="A781">
            <v>54323</v>
          </cell>
          <cell r="B781" t="str">
            <v>MANUAL IFU ABG FR STP PRIME</v>
          </cell>
          <cell r="C781">
            <v>32.75</v>
          </cell>
          <cell r="D781" t="str">
            <v>USD</v>
          </cell>
          <cell r="E781">
            <v>4</v>
          </cell>
        </row>
        <row r="782">
          <cell r="A782">
            <v>54324</v>
          </cell>
          <cell r="B782" t="str">
            <v>MANUAL IFU ABG ES STP PRIME</v>
          </cell>
          <cell r="C782">
            <v>32.75</v>
          </cell>
          <cell r="D782" t="str">
            <v>USD</v>
          </cell>
          <cell r="E782">
            <v>4</v>
          </cell>
        </row>
        <row r="783">
          <cell r="A783">
            <v>54508</v>
          </cell>
          <cell r="B783" t="str">
            <v>TUBING HARNESS MAIN PRIME</v>
          </cell>
          <cell r="C783">
            <v>416.5</v>
          </cell>
          <cell r="D783" t="str">
            <v>USD</v>
          </cell>
          <cell r="E783">
            <v>4</v>
          </cell>
        </row>
        <row r="784">
          <cell r="A784">
            <v>54724</v>
          </cell>
          <cell r="B784" t="str">
            <v>REPL ASSY GUI BD/LCD PRIME ES BASIC</v>
          </cell>
          <cell r="C784">
            <v>573.5</v>
          </cell>
          <cell r="D784" t="str">
            <v>USD</v>
          </cell>
          <cell r="E784">
            <v>4</v>
          </cell>
        </row>
        <row r="785">
          <cell r="A785">
            <v>54725</v>
          </cell>
          <cell r="B785" t="str">
            <v>REPL ASSY GUI BD/LCD PRIME ES BASIC W/</v>
          </cell>
          <cell r="C785">
            <v>573.5</v>
          </cell>
          <cell r="D785" t="str">
            <v>USD</v>
          </cell>
          <cell r="E785">
            <v>4</v>
          </cell>
        </row>
        <row r="786">
          <cell r="A786">
            <v>54729</v>
          </cell>
          <cell r="B786" t="str">
            <v>REPL ASSY GUI BD LCD PRIME ES COMP W/SCA</v>
          </cell>
          <cell r="C786">
            <v>573.5</v>
          </cell>
          <cell r="D786" t="str">
            <v>USD</v>
          </cell>
          <cell r="E786">
            <v>4</v>
          </cell>
        </row>
        <row r="787">
          <cell r="A787">
            <v>54731</v>
          </cell>
          <cell r="B787" t="str">
            <v>REPL ASSY GUI BD LCD PRIME ES COMP WTRAY</v>
          </cell>
          <cell r="C787">
            <v>573.5</v>
          </cell>
          <cell r="D787" t="str">
            <v>USD</v>
          </cell>
          <cell r="E787">
            <v>4</v>
          </cell>
        </row>
        <row r="788">
          <cell r="A788">
            <v>54733</v>
          </cell>
          <cell r="B788" t="str">
            <v>REPL ASSY GUI BD LCD PRIME ABG W/SCANNER</v>
          </cell>
          <cell r="C788">
            <v>573.5</v>
          </cell>
          <cell r="D788" t="str">
            <v>USD</v>
          </cell>
          <cell r="E788">
            <v>4</v>
          </cell>
        </row>
        <row r="789">
          <cell r="A789">
            <v>54736</v>
          </cell>
          <cell r="B789" t="str">
            <v>REPL ASSY GUI BD LCD PRIME CCS COMP</v>
          </cell>
          <cell r="C789">
            <v>573.5</v>
          </cell>
          <cell r="D789" t="str">
            <v>USD</v>
          </cell>
          <cell r="E789">
            <v>4</v>
          </cell>
        </row>
        <row r="790">
          <cell r="A790">
            <v>54738</v>
          </cell>
          <cell r="B790" t="str">
            <v>REPL ASSY GUI BD/LCD PRIME VET ES COMP</v>
          </cell>
          <cell r="C790">
            <v>573.5</v>
          </cell>
          <cell r="D790" t="str">
            <v>USD</v>
          </cell>
          <cell r="E790">
            <v>4</v>
          </cell>
        </row>
        <row r="791">
          <cell r="A791">
            <v>54740</v>
          </cell>
          <cell r="B791" t="str">
            <v>REPL ASSY GUI BD LCD PRIME VET CCS COMP</v>
          </cell>
          <cell r="C791">
            <v>573.5</v>
          </cell>
          <cell r="D791" t="str">
            <v>USD</v>
          </cell>
          <cell r="E791">
            <v>4</v>
          </cell>
        </row>
        <row r="792">
          <cell r="A792">
            <v>54749</v>
          </cell>
          <cell r="B792" t="str">
            <v>REPL ASSY DOOR PRIME ES COMP W/SCANNER</v>
          </cell>
          <cell r="C792">
            <v>1440</v>
          </cell>
          <cell r="D792" t="str">
            <v>USD</v>
          </cell>
          <cell r="E792">
            <v>4</v>
          </cell>
        </row>
        <row r="793">
          <cell r="A793">
            <v>54751</v>
          </cell>
          <cell r="B793" t="str">
            <v>REPL ASSY DOOR PRIME ES COMP W/TRAY</v>
          </cell>
          <cell r="C793">
            <v>1443</v>
          </cell>
          <cell r="D793" t="str">
            <v>USD</v>
          </cell>
          <cell r="E793">
            <v>4</v>
          </cell>
        </row>
        <row r="794">
          <cell r="A794">
            <v>54753</v>
          </cell>
          <cell r="B794" t="str">
            <v>REPL ASSY DOOR PRIME ABG W/SCANNER</v>
          </cell>
          <cell r="C794">
            <v>1439</v>
          </cell>
          <cell r="D794" t="str">
            <v>USD</v>
          </cell>
          <cell r="E794">
            <v>4</v>
          </cell>
        </row>
        <row r="795">
          <cell r="A795">
            <v>54756</v>
          </cell>
          <cell r="B795" t="str">
            <v>REPL ASSY DOOR PRIME CCS COMP W/SCANNER</v>
          </cell>
          <cell r="C795">
            <v>1439</v>
          </cell>
          <cell r="D795" t="str">
            <v>USD</v>
          </cell>
          <cell r="E795">
            <v>4</v>
          </cell>
        </row>
        <row r="796">
          <cell r="A796">
            <v>54758</v>
          </cell>
          <cell r="B796" t="str">
            <v>REPL ASSY DOOR PRIME VET ES COMP</v>
          </cell>
          <cell r="C796">
            <v>1440</v>
          </cell>
          <cell r="D796" t="str">
            <v>USD</v>
          </cell>
          <cell r="E796">
            <v>4</v>
          </cell>
        </row>
        <row r="797">
          <cell r="A797">
            <v>54760</v>
          </cell>
          <cell r="B797" t="str">
            <v>REPL ASSY DOOR PRIME VET CCS COMP</v>
          </cell>
          <cell r="C797">
            <v>1440</v>
          </cell>
          <cell r="D797" t="str">
            <v>USD</v>
          </cell>
          <cell r="E797">
            <v>4</v>
          </cell>
        </row>
        <row r="798">
          <cell r="A798">
            <v>55179</v>
          </cell>
          <cell r="B798" t="str">
            <v>NEEDLE OBC MANIFOLD PRIME+</v>
          </cell>
          <cell r="C798">
            <v>39</v>
          </cell>
          <cell r="D798" t="str">
            <v>USD</v>
          </cell>
          <cell r="E798">
            <v>4</v>
          </cell>
        </row>
        <row r="799">
          <cell r="A799">
            <v>55246</v>
          </cell>
          <cell r="B799" t="str">
            <v>ASSY TUBING HARNESS PRIME+</v>
          </cell>
          <cell r="C799">
            <v>129</v>
          </cell>
          <cell r="D799" t="str">
            <v>USD</v>
          </cell>
          <cell r="E799">
            <v>4</v>
          </cell>
        </row>
        <row r="800">
          <cell r="A800">
            <v>55254</v>
          </cell>
          <cell r="B800" t="str">
            <v>TUBING L1 L2 L3 L4 L5 PRIME+</v>
          </cell>
          <cell r="C800">
            <v>77</v>
          </cell>
          <cell r="D800" t="str">
            <v>USD</v>
          </cell>
          <cell r="E800">
            <v>4</v>
          </cell>
        </row>
        <row r="801">
          <cell r="A801">
            <v>56192</v>
          </cell>
          <cell r="B801" t="str">
            <v>POWER SUPPLY MENB1121 24V UNIV 100-200</v>
          </cell>
          <cell r="C801">
            <v>144</v>
          </cell>
          <cell r="D801" t="str">
            <v>USD</v>
          </cell>
          <cell r="E801">
            <v>4</v>
          </cell>
        </row>
        <row r="802">
          <cell r="A802">
            <v>56269</v>
          </cell>
          <cell r="B802" t="str">
            <v>REPL MANIFOLD ROTARY VALVE PHOX ULTRA</v>
          </cell>
          <cell r="C802">
            <v>153</v>
          </cell>
          <cell r="D802" t="str">
            <v>USD</v>
          </cell>
          <cell r="E802">
            <v>4</v>
          </cell>
        </row>
        <row r="803">
          <cell r="A803">
            <v>56688</v>
          </cell>
          <cell r="B803" t="str">
            <v>MANUAL IFU PRIME ES COMP FR</v>
          </cell>
          <cell r="C803">
            <v>31.5</v>
          </cell>
          <cell r="D803" t="str">
            <v>USD</v>
          </cell>
          <cell r="E803">
            <v>4</v>
          </cell>
        </row>
        <row r="804">
          <cell r="A804">
            <v>56976</v>
          </cell>
          <cell r="B804" t="str">
            <v>BD CONNECTOR CR/BUN PRIME+</v>
          </cell>
          <cell r="C804">
            <v>38</v>
          </cell>
          <cell r="D804" t="str">
            <v>USD</v>
          </cell>
          <cell r="E804">
            <v>4</v>
          </cell>
        </row>
        <row r="805">
          <cell r="A805">
            <v>56992</v>
          </cell>
          <cell r="B805" t="str">
            <v>CABL ASSY PREHEATER PRIME+</v>
          </cell>
          <cell r="C805">
            <v>11</v>
          </cell>
          <cell r="D805" t="str">
            <v>USD</v>
          </cell>
          <cell r="E805">
            <v>4</v>
          </cell>
        </row>
        <row r="806">
          <cell r="A806">
            <v>57005</v>
          </cell>
          <cell r="B806" t="str">
            <v>POWER SUPPLY MENB1090 24Vo UNIV VIN MED</v>
          </cell>
          <cell r="C806">
            <v>98.5</v>
          </cell>
          <cell r="D806" t="str">
            <v>USD</v>
          </cell>
          <cell r="E806">
            <v>4</v>
          </cell>
        </row>
        <row r="807">
          <cell r="A807">
            <v>57256</v>
          </cell>
          <cell r="B807" t="str">
            <v>CABLE ASSY USB-A TO MICRO-B 5POS .75M L</v>
          </cell>
          <cell r="C807">
            <v>12.25</v>
          </cell>
          <cell r="D807" t="str">
            <v>USD</v>
          </cell>
          <cell r="E807">
            <v>4</v>
          </cell>
        </row>
        <row r="808">
          <cell r="A808">
            <v>57819</v>
          </cell>
          <cell r="B808" t="str">
            <v>MANUAL IFU PRIME PLUS</v>
          </cell>
          <cell r="C808">
            <v>51</v>
          </cell>
          <cell r="D808" t="str">
            <v>USD</v>
          </cell>
          <cell r="E808">
            <v>4</v>
          </cell>
        </row>
        <row r="809">
          <cell r="A809">
            <v>57918</v>
          </cell>
          <cell r="B809" t="str">
            <v>REPL DRIVE AVABENCH MOPSLCDLX V4.7</v>
          </cell>
          <cell r="C809">
            <v>324.5</v>
          </cell>
          <cell r="D809" t="str">
            <v>USD</v>
          </cell>
          <cell r="E809">
            <v>4</v>
          </cell>
        </row>
        <row r="810">
          <cell r="A810">
            <v>57920</v>
          </cell>
          <cell r="B810" t="str">
            <v>REPL CPU BD CAPA842 W/SATA &amp; USB CBLS</v>
          </cell>
          <cell r="C810">
            <v>815.5</v>
          </cell>
          <cell r="D810" t="str">
            <v>USD</v>
          </cell>
          <cell r="E810">
            <v>4</v>
          </cell>
        </row>
        <row r="811">
          <cell r="A811">
            <v>57958</v>
          </cell>
          <cell r="B811" t="str">
            <v>MANUAL IQ STP PRIME CCS COMP</v>
          </cell>
          <cell r="C811">
            <v>270.5</v>
          </cell>
          <cell r="D811" t="str">
            <v>USD</v>
          </cell>
          <cell r="E811">
            <v>4</v>
          </cell>
        </row>
        <row r="812">
          <cell r="A812">
            <v>57959</v>
          </cell>
          <cell r="B812" t="str">
            <v>MANUAL OQ STP PRIME CCS COMP</v>
          </cell>
          <cell r="C812">
            <v>270.5</v>
          </cell>
          <cell r="D812" t="str">
            <v>USD</v>
          </cell>
          <cell r="E812">
            <v>4</v>
          </cell>
        </row>
        <row r="813">
          <cell r="A813">
            <v>58588</v>
          </cell>
          <cell r="B813" t="str">
            <v>REPL PERSISTALTIC PUMP PRIME+</v>
          </cell>
          <cell r="C813">
            <v>531.25</v>
          </cell>
          <cell r="D813" t="str">
            <v>USD</v>
          </cell>
          <cell r="E813">
            <v>4</v>
          </cell>
        </row>
        <row r="814">
          <cell r="A814">
            <v>58595</v>
          </cell>
          <cell r="B814" t="str">
            <v>BOARD BACK PANEL PRIME+</v>
          </cell>
          <cell r="C814">
            <v>484.75</v>
          </cell>
          <cell r="D814" t="str">
            <v>USD</v>
          </cell>
          <cell r="E814">
            <v>4</v>
          </cell>
        </row>
        <row r="815">
          <cell r="A815">
            <v>58596</v>
          </cell>
          <cell r="B815" t="str">
            <v>REPL BOARD CONTROL PRIME+</v>
          </cell>
          <cell r="C815">
            <v>912.75</v>
          </cell>
          <cell r="D815" t="str">
            <v>USD</v>
          </cell>
          <cell r="E815">
            <v>4</v>
          </cell>
        </row>
        <row r="816">
          <cell r="A816">
            <v>58597</v>
          </cell>
          <cell r="B816" t="str">
            <v>BOARD ANALOG PRIME+</v>
          </cell>
          <cell r="C816">
            <v>631.75</v>
          </cell>
          <cell r="D816" t="str">
            <v>USD</v>
          </cell>
          <cell r="E816">
            <v>4</v>
          </cell>
        </row>
        <row r="817">
          <cell r="A817">
            <v>58598</v>
          </cell>
          <cell r="B817" t="str">
            <v>REPL PREHEATER BUN PRIME+</v>
          </cell>
          <cell r="C817">
            <v>743</v>
          </cell>
          <cell r="D817" t="str">
            <v>USD</v>
          </cell>
          <cell r="E817">
            <v>4</v>
          </cell>
        </row>
        <row r="818">
          <cell r="A818">
            <v>58599</v>
          </cell>
          <cell r="B818" t="str">
            <v>REPL MANIFOLD OBC DUAL MODE PRIME+</v>
          </cell>
          <cell r="C818">
            <v>513.75</v>
          </cell>
          <cell r="D818" t="str">
            <v>USD</v>
          </cell>
          <cell r="E818">
            <v>4</v>
          </cell>
        </row>
        <row r="819">
          <cell r="A819">
            <v>58600</v>
          </cell>
          <cell r="B819" t="str">
            <v>REPL ROTARY VALVE PRIME+</v>
          </cell>
          <cell r="C819">
            <v>705.25</v>
          </cell>
          <cell r="D819" t="str">
            <v>USD</v>
          </cell>
          <cell r="E819">
            <v>4</v>
          </cell>
        </row>
        <row r="820">
          <cell r="A820">
            <v>58601</v>
          </cell>
          <cell r="B820" t="str">
            <v>REPL DOOR PRIME+</v>
          </cell>
          <cell r="C820">
            <v>1894</v>
          </cell>
          <cell r="D820" t="str">
            <v>USD</v>
          </cell>
          <cell r="E820">
            <v>4</v>
          </cell>
        </row>
        <row r="821">
          <cell r="A821">
            <v>58602</v>
          </cell>
          <cell r="B821" t="str">
            <v>REPL SENSOR PROXIMITY HALL EFFECT</v>
          </cell>
          <cell r="C821">
            <v>54.25</v>
          </cell>
          <cell r="D821" t="str">
            <v>USD</v>
          </cell>
          <cell r="E821">
            <v>4</v>
          </cell>
        </row>
        <row r="822">
          <cell r="A822">
            <v>58603</v>
          </cell>
          <cell r="B822" t="str">
            <v>REPL COOX COLLECTION OPTICS PRIME+</v>
          </cell>
          <cell r="C822">
            <v>711.75</v>
          </cell>
          <cell r="D822" t="str">
            <v>USD</v>
          </cell>
          <cell r="E822">
            <v>4</v>
          </cell>
        </row>
        <row r="823">
          <cell r="A823">
            <v>58604</v>
          </cell>
          <cell r="B823" t="str">
            <v>REPL NEST HOUSING PRIME+</v>
          </cell>
          <cell r="C823">
            <v>463</v>
          </cell>
          <cell r="D823" t="str">
            <v>USD</v>
          </cell>
          <cell r="E823">
            <v>4</v>
          </cell>
        </row>
        <row r="824">
          <cell r="A824">
            <v>58605</v>
          </cell>
          <cell r="B824" t="str">
            <v>REPL DOOR BUN/COOX SENSOR MODULE PRIME+</v>
          </cell>
          <cell r="C824">
            <v>1137</v>
          </cell>
          <cell r="D824" t="str">
            <v>USD</v>
          </cell>
          <cell r="E824">
            <v>4</v>
          </cell>
        </row>
        <row r="825">
          <cell r="A825">
            <v>58606</v>
          </cell>
          <cell r="B825" t="str">
            <v>BOARD LAMP PRIME+</v>
          </cell>
          <cell r="C825">
            <v>70.5</v>
          </cell>
          <cell r="D825" t="str">
            <v>USD</v>
          </cell>
          <cell r="E825">
            <v>4</v>
          </cell>
        </row>
        <row r="826">
          <cell r="A826">
            <v>58608</v>
          </cell>
          <cell r="B826" t="str">
            <v>REPL FAN 60MM 24VDC PWM PRIME+</v>
          </cell>
          <cell r="C826">
            <v>64</v>
          </cell>
          <cell r="D826" t="str">
            <v>USD</v>
          </cell>
          <cell r="E826">
            <v>4</v>
          </cell>
        </row>
        <row r="827">
          <cell r="A827">
            <v>58609</v>
          </cell>
          <cell r="B827" t="str">
            <v>REPL FAN 40MM 24VDC PWM PRIME+</v>
          </cell>
          <cell r="C827">
            <v>71.5</v>
          </cell>
          <cell r="D827" t="str">
            <v>USD</v>
          </cell>
          <cell r="E827">
            <v>4</v>
          </cell>
        </row>
        <row r="828">
          <cell r="A828">
            <v>58647</v>
          </cell>
          <cell r="B828" t="str">
            <v>REPL ASSY SPECTROMETER PRIME+</v>
          </cell>
          <cell r="C828">
            <v>1866</v>
          </cell>
          <cell r="D828" t="str">
            <v>USD</v>
          </cell>
          <cell r="E828">
            <v>4</v>
          </cell>
        </row>
        <row r="829">
          <cell r="A829">
            <v>58817</v>
          </cell>
          <cell r="B829" t="str">
            <v>CABL ASSY SOUNDER PRIME+</v>
          </cell>
          <cell r="C829">
            <v>8.75</v>
          </cell>
          <cell r="D829" t="str">
            <v>USD</v>
          </cell>
          <cell r="E829">
            <v>4</v>
          </cell>
        </row>
        <row r="830">
          <cell r="A830">
            <v>59064</v>
          </cell>
          <cell r="B830" t="str">
            <v>REPL ASSY FAN ALLEGRO</v>
          </cell>
          <cell r="C830">
            <v>93</v>
          </cell>
          <cell r="D830" t="str">
            <v>USD</v>
          </cell>
          <cell r="E830">
            <v>4</v>
          </cell>
        </row>
        <row r="831">
          <cell r="A831">
            <v>59065</v>
          </cell>
          <cell r="B831" t="str">
            <v>REPL KIT SCANNER ALLEGRO</v>
          </cell>
          <cell r="C831">
            <v>257.75</v>
          </cell>
          <cell r="D831" t="str">
            <v>USD</v>
          </cell>
          <cell r="E831">
            <v>4</v>
          </cell>
        </row>
        <row r="832">
          <cell r="A832">
            <v>59066</v>
          </cell>
          <cell r="B832" t="str">
            <v>REPL BD CONTROLLER ALLEGRO</v>
          </cell>
          <cell r="C832">
            <v>720.5</v>
          </cell>
          <cell r="D832" t="str">
            <v>USD</v>
          </cell>
          <cell r="E832">
            <v>4</v>
          </cell>
        </row>
        <row r="833">
          <cell r="A833">
            <v>59067</v>
          </cell>
          <cell r="B833" t="str">
            <v>REPL ASSY LCD CPU SCANNER ALLEGRO</v>
          </cell>
          <cell r="C833">
            <v>699</v>
          </cell>
          <cell r="D833" t="str">
            <v>USD</v>
          </cell>
          <cell r="E833">
            <v>4</v>
          </cell>
        </row>
        <row r="834">
          <cell r="A834">
            <v>59068</v>
          </cell>
          <cell r="B834" t="str">
            <v>REPL ASSY FRONT PANEL DUAL BAY ALLEGRO</v>
          </cell>
          <cell r="C834">
            <v>835.25</v>
          </cell>
          <cell r="D834" t="str">
            <v>USD</v>
          </cell>
          <cell r="E834">
            <v>4</v>
          </cell>
        </row>
        <row r="835">
          <cell r="A835">
            <v>59069</v>
          </cell>
          <cell r="B835" t="str">
            <v>REPL BD POWER DATA BULKHEAD ALLEGRO</v>
          </cell>
          <cell r="C835">
            <v>126.75</v>
          </cell>
          <cell r="D835" t="str">
            <v>USD</v>
          </cell>
          <cell r="E835">
            <v>4</v>
          </cell>
        </row>
        <row r="836">
          <cell r="A836">
            <v>59070</v>
          </cell>
          <cell r="B836" t="str">
            <v>REPL BD PUMP AXIS ALLEGRO</v>
          </cell>
          <cell r="C836">
            <v>86.75</v>
          </cell>
          <cell r="D836" t="str">
            <v>USD</v>
          </cell>
          <cell r="E836">
            <v>4</v>
          </cell>
        </row>
        <row r="837">
          <cell r="A837">
            <v>59071</v>
          </cell>
          <cell r="B837" t="str">
            <v>REPL ASSY SPECTROMETER PRIME+</v>
          </cell>
          <cell r="C837">
            <v>1342</v>
          </cell>
          <cell r="D837" t="str">
            <v>USD</v>
          </cell>
          <cell r="E837">
            <v>4</v>
          </cell>
        </row>
        <row r="838">
          <cell r="A838">
            <v>59733</v>
          </cell>
          <cell r="B838" t="str">
            <v>CABLE ASSY ULTRA DISPLAY ADAPTER</v>
          </cell>
          <cell r="C838">
            <v>25</v>
          </cell>
          <cell r="D838" t="str">
            <v>USD</v>
          </cell>
          <cell r="E838">
            <v>4</v>
          </cell>
        </row>
        <row r="839">
          <cell r="A839">
            <v>59884</v>
          </cell>
          <cell r="B839" t="str">
            <v>MAN IFU N ALLEGRO ANALYZER SELFTEST (IT)</v>
          </cell>
          <cell r="C839">
            <v>25</v>
          </cell>
          <cell r="D839" t="str">
            <v>USD</v>
          </cell>
          <cell r="E839">
            <v>4</v>
          </cell>
        </row>
        <row r="840">
          <cell r="A840">
            <v>59977</v>
          </cell>
          <cell r="B840" t="str">
            <v>MANUAL IFU PRIME+ VET</v>
          </cell>
          <cell r="C840">
            <v>51</v>
          </cell>
          <cell r="D840" t="str">
            <v>USD</v>
          </cell>
          <cell r="E840">
            <v>4</v>
          </cell>
        </row>
        <row r="841">
          <cell r="A841">
            <v>60556</v>
          </cell>
          <cell r="B841" t="str">
            <v>MANUAL IFU PRIME PLUS IT</v>
          </cell>
          <cell r="C841">
            <v>42.5</v>
          </cell>
          <cell r="D841" t="str">
            <v>USD</v>
          </cell>
          <cell r="E841">
            <v>4</v>
          </cell>
        </row>
        <row r="842">
          <cell r="A842">
            <v>60560</v>
          </cell>
          <cell r="B842" t="str">
            <v>MANUAL IFU PRIME PLUS DE</v>
          </cell>
          <cell r="C842">
            <v>154.75</v>
          </cell>
          <cell r="D842" t="str">
            <v>USD</v>
          </cell>
          <cell r="E842">
            <v>4</v>
          </cell>
        </row>
        <row r="843">
          <cell r="A843">
            <v>60885</v>
          </cell>
          <cell r="B843" t="str">
            <v>REPL VALVE SOLENOID 12VDC N.C. PHOX ULTR</v>
          </cell>
          <cell r="C843">
            <v>195.5</v>
          </cell>
          <cell r="D843" t="str">
            <v>USD</v>
          </cell>
          <cell r="E843">
            <v>4</v>
          </cell>
        </row>
        <row r="844">
          <cell r="A844">
            <v>60994</v>
          </cell>
          <cell r="B844" t="str">
            <v>MEMORY MICRO SD 8GB UHS-I MICRO SD CARD</v>
          </cell>
          <cell r="C844">
            <v>21.75</v>
          </cell>
          <cell r="D844" t="str">
            <v>USD</v>
          </cell>
          <cell r="E844">
            <v>4</v>
          </cell>
        </row>
        <row r="845">
          <cell r="A845">
            <v>61144</v>
          </cell>
          <cell r="B845" t="str">
            <v>REPL ASSY END EFFECTOR ALLEGRO</v>
          </cell>
          <cell r="C845">
            <v>151.5</v>
          </cell>
          <cell r="D845" t="str">
            <v>USD</v>
          </cell>
          <cell r="E845">
            <v>4</v>
          </cell>
        </row>
        <row r="846">
          <cell r="A846">
            <v>61339</v>
          </cell>
          <cell r="B846" t="str">
            <v>REPL METER BOARD ALLEGRO</v>
          </cell>
          <cell r="C846">
            <v>213.25</v>
          </cell>
          <cell r="D846" t="str">
            <v>USD</v>
          </cell>
          <cell r="E846">
            <v>4</v>
          </cell>
        </row>
        <row r="847">
          <cell r="A847">
            <v>61935</v>
          </cell>
          <cell r="B847" t="str">
            <v>MANUAL QRG PRIME PLUS</v>
          </cell>
          <cell r="C847">
            <v>216.5</v>
          </cell>
          <cell r="D847" t="str">
            <v>USD</v>
          </cell>
          <cell r="E847">
            <v>4</v>
          </cell>
        </row>
        <row r="848">
          <cell r="A848">
            <v>62064</v>
          </cell>
          <cell r="B848" t="str">
            <v>MANUAL IFU PRIME ES COMP PLUS</v>
          </cell>
          <cell r="C848">
            <v>31.25</v>
          </cell>
          <cell r="D848" t="str">
            <v>USD</v>
          </cell>
          <cell r="E848">
            <v>4</v>
          </cell>
        </row>
        <row r="849">
          <cell r="A849">
            <v>62611</v>
          </cell>
          <cell r="B849" t="str">
            <v>KIT PACKAGING PHOX</v>
          </cell>
          <cell r="C849">
            <v>75.75</v>
          </cell>
          <cell r="D849" t="str">
            <v>USD</v>
          </cell>
          <cell r="E849">
            <v>4</v>
          </cell>
        </row>
        <row r="850">
          <cell r="A850">
            <v>62812</v>
          </cell>
          <cell r="B850" t="str">
            <v>MANUAL IFU PRIME PLUS VET FR</v>
          </cell>
          <cell r="C850">
            <v>51</v>
          </cell>
          <cell r="D850" t="str">
            <v>USD</v>
          </cell>
          <cell r="E850">
            <v>4</v>
          </cell>
        </row>
        <row r="851">
          <cell r="A851">
            <v>63038</v>
          </cell>
          <cell r="B851" t="str">
            <v>MANUAL TRAINING PRIME PLUS</v>
          </cell>
          <cell r="C851">
            <v>216.5</v>
          </cell>
          <cell r="D851" t="str">
            <v>USD</v>
          </cell>
          <cell r="E851">
            <v>4</v>
          </cell>
        </row>
        <row r="852">
          <cell r="A852">
            <v>63668</v>
          </cell>
          <cell r="B852" t="str">
            <v>REPL DISPLAY PRIME ES COMP PLUS</v>
          </cell>
          <cell r="C852">
            <v>557.25</v>
          </cell>
          <cell r="D852" t="str">
            <v>USD</v>
          </cell>
          <cell r="E852">
            <v>4</v>
          </cell>
        </row>
        <row r="853">
          <cell r="A853">
            <v>63669</v>
          </cell>
          <cell r="B853" t="str">
            <v>REPL DISPLAY PRIME VET ES COMP PLUS</v>
          </cell>
          <cell r="C853">
            <v>575.5</v>
          </cell>
          <cell r="D853" t="str">
            <v>USD</v>
          </cell>
          <cell r="E853">
            <v>4</v>
          </cell>
        </row>
        <row r="854">
          <cell r="A854">
            <v>63670</v>
          </cell>
          <cell r="B854" t="str">
            <v>REPL DISPLAY W/TRAY PRIME ES COMP PLUS</v>
          </cell>
          <cell r="C854">
            <v>557.25</v>
          </cell>
          <cell r="D854" t="str">
            <v>USD</v>
          </cell>
          <cell r="E854">
            <v>4</v>
          </cell>
        </row>
        <row r="855">
          <cell r="A855">
            <v>63671</v>
          </cell>
          <cell r="B855" t="str">
            <v>REPL DOOR PRIME ES COMP PLUS</v>
          </cell>
          <cell r="C855">
            <v>1407</v>
          </cell>
          <cell r="D855" t="str">
            <v>USD</v>
          </cell>
          <cell r="E855">
            <v>4</v>
          </cell>
        </row>
        <row r="856">
          <cell r="A856">
            <v>63672</v>
          </cell>
          <cell r="B856" t="str">
            <v>REPL DOOR PRIME VET ES COMP PLUS</v>
          </cell>
          <cell r="C856">
            <v>1454</v>
          </cell>
          <cell r="D856" t="str">
            <v>USD</v>
          </cell>
          <cell r="E856">
            <v>4</v>
          </cell>
        </row>
        <row r="857">
          <cell r="A857">
            <v>63673</v>
          </cell>
          <cell r="B857" t="str">
            <v>REPL DOOR W/TRAY PRIME ES COMP PLUS</v>
          </cell>
          <cell r="C857">
            <v>1463</v>
          </cell>
          <cell r="D857" t="str">
            <v>USD</v>
          </cell>
          <cell r="E857">
            <v>4</v>
          </cell>
        </row>
        <row r="858">
          <cell r="A858">
            <v>64068</v>
          </cell>
          <cell r="B858" t="str">
            <v>REPL NOVA PIPETTOR ALLEGRO</v>
          </cell>
          <cell r="C858">
            <v>663.25</v>
          </cell>
          <cell r="D858" t="str">
            <v>USD</v>
          </cell>
          <cell r="E858">
            <v>4</v>
          </cell>
        </row>
        <row r="859">
          <cell r="A859">
            <v>64075</v>
          </cell>
          <cell r="B859" t="str">
            <v>KIT EJECTOR UPGRADE ALLEGRO</v>
          </cell>
          <cell r="C859">
            <v>267.25</v>
          </cell>
          <cell r="D859" t="str">
            <v>USD</v>
          </cell>
          <cell r="E859">
            <v>4</v>
          </cell>
        </row>
        <row r="860">
          <cell r="A860">
            <v>64076</v>
          </cell>
          <cell r="B860" t="str">
            <v>REPL EJECTOR HOME SENSOR ALLEGRO</v>
          </cell>
          <cell r="C860">
            <v>54.25</v>
          </cell>
          <cell r="D860" t="str">
            <v>USD</v>
          </cell>
          <cell r="E860">
            <v>4</v>
          </cell>
        </row>
        <row r="861">
          <cell r="A861">
            <v>64077</v>
          </cell>
          <cell r="B861" t="str">
            <v>REPL COVER PRESENCE SENSOR ALLEGRO</v>
          </cell>
          <cell r="C861">
            <v>57.25</v>
          </cell>
          <cell r="D861" t="str">
            <v>USD</v>
          </cell>
          <cell r="E861">
            <v>4</v>
          </cell>
        </row>
        <row r="862">
          <cell r="A862">
            <v>64079</v>
          </cell>
          <cell r="B862" t="str">
            <v>REPL BAY HOME SENSOR ALLEGRO</v>
          </cell>
          <cell r="C862">
            <v>55.25</v>
          </cell>
          <cell r="D862" t="str">
            <v>USD</v>
          </cell>
          <cell r="E862">
            <v>4</v>
          </cell>
        </row>
        <row r="863">
          <cell r="A863">
            <v>64080</v>
          </cell>
          <cell r="B863" t="str">
            <v>KIT DOOR UPGRADE ALLEGRO</v>
          </cell>
          <cell r="C863">
            <v>50</v>
          </cell>
          <cell r="D863" t="str">
            <v>USD</v>
          </cell>
          <cell r="E863">
            <v>4</v>
          </cell>
        </row>
        <row r="864">
          <cell r="A864">
            <v>64135</v>
          </cell>
          <cell r="B864" t="str">
            <v>REPL ASSY WIRING EJECTOR ACTUATR ALLEGRO</v>
          </cell>
          <cell r="C864">
            <v>110.25</v>
          </cell>
          <cell r="D864" t="str">
            <v>USD</v>
          </cell>
          <cell r="E864">
            <v>4</v>
          </cell>
        </row>
        <row r="865">
          <cell r="A865">
            <v>64136</v>
          </cell>
          <cell r="B865" t="str">
            <v>REPL ASSY LEFT PIPETTOR ALLEGRO</v>
          </cell>
          <cell r="C865">
            <v>1261</v>
          </cell>
          <cell r="D865" t="str">
            <v>USD</v>
          </cell>
          <cell r="E865">
            <v>4</v>
          </cell>
        </row>
        <row r="866">
          <cell r="A866">
            <v>64137</v>
          </cell>
          <cell r="B866" t="str">
            <v>REPL ASSY RIGHT PIPETTOR ALLEGRO</v>
          </cell>
          <cell r="C866">
            <v>1260</v>
          </cell>
          <cell r="D866" t="str">
            <v>USD</v>
          </cell>
          <cell r="E866">
            <v>4</v>
          </cell>
        </row>
        <row r="867">
          <cell r="A867">
            <v>65084</v>
          </cell>
          <cell r="B867" t="str">
            <v>REPL POWER SUPPLY ALLEGRO</v>
          </cell>
          <cell r="C867">
            <v>227.25</v>
          </cell>
          <cell r="D867" t="str">
            <v>USD</v>
          </cell>
          <cell r="E867">
            <v>4</v>
          </cell>
        </row>
        <row r="868">
          <cell r="A868">
            <v>65297</v>
          </cell>
          <cell r="B868" t="str">
            <v>REPL DRIVE WIN10 PRIME PLUS</v>
          </cell>
          <cell r="C868">
            <v>327.75</v>
          </cell>
          <cell r="D868" t="str">
            <v>USD</v>
          </cell>
          <cell r="E868">
            <v>4</v>
          </cell>
        </row>
        <row r="869">
          <cell r="A869">
            <v>65725</v>
          </cell>
          <cell r="B869" t="str">
            <v>KIT SAMPLE VER FIELD UPGRADE ALLEGRO</v>
          </cell>
          <cell r="C869">
            <v>1893</v>
          </cell>
          <cell r="D869" t="str">
            <v>USD</v>
          </cell>
          <cell r="E869">
            <v>4</v>
          </cell>
        </row>
        <row r="870">
          <cell r="A870">
            <v>65831</v>
          </cell>
          <cell r="B870" t="str">
            <v>REPL CONTROL BOARD NO HEMOLYSIS PRIME+</v>
          </cell>
          <cell r="C870">
            <v>778.25</v>
          </cell>
          <cell r="D870" t="str">
            <v>USD</v>
          </cell>
          <cell r="E870">
            <v>4</v>
          </cell>
        </row>
        <row r="871">
          <cell r="A871">
            <v>65918</v>
          </cell>
          <cell r="B871" t="str">
            <v>KIT SBC UPGRADE PRIME+</v>
          </cell>
          <cell r="C871">
            <v>1719</v>
          </cell>
          <cell r="D871" t="str">
            <v>USD</v>
          </cell>
          <cell r="E871">
            <v>4</v>
          </cell>
        </row>
        <row r="872">
          <cell r="A872">
            <v>65959</v>
          </cell>
          <cell r="B872" t="str">
            <v>REPL COMPUTER TL WIN10 CONFIGURED PRIME+</v>
          </cell>
          <cell r="C872">
            <v>1074</v>
          </cell>
          <cell r="D872" t="str">
            <v>USD</v>
          </cell>
          <cell r="E872">
            <v>4</v>
          </cell>
        </row>
        <row r="873">
          <cell r="A873">
            <v>66801</v>
          </cell>
          <cell r="B873" t="str">
            <v>REPL DRIVE PCIE 256GB V3 TGL PRIME PLUS</v>
          </cell>
          <cell r="C873">
            <v>287.75</v>
          </cell>
          <cell r="D873" t="str">
            <v>USD</v>
          </cell>
          <cell r="E873">
            <v>4</v>
          </cell>
        </row>
        <row r="874">
          <cell r="A874">
            <v>42224</v>
          </cell>
          <cell r="B874" t="str">
            <v>KIT METER W/BATTERY QUICK REF GUIDE STAT</v>
          </cell>
          <cell r="C874">
            <v>1443</v>
          </cell>
          <cell r="D874" t="str">
            <v>USD</v>
          </cell>
          <cell r="E874">
            <v>10</v>
          </cell>
        </row>
        <row r="875">
          <cell r="A875">
            <v>42225</v>
          </cell>
          <cell r="B875" t="str">
            <v>KIT DOCKING STATION SSTRIP</v>
          </cell>
          <cell r="C875">
            <v>138</v>
          </cell>
          <cell r="D875" t="str">
            <v>USD</v>
          </cell>
          <cell r="E875">
            <v>10</v>
          </cell>
        </row>
        <row r="876">
          <cell r="A876">
            <v>43404</v>
          </cell>
          <cell r="B876" t="str">
            <v>KIT METER STATSTRIP GLU XPRESSMG/DL</v>
          </cell>
          <cell r="C876">
            <v>92.5</v>
          </cell>
          <cell r="D876" t="str">
            <v>USD</v>
          </cell>
          <cell r="E876">
            <v>10</v>
          </cell>
        </row>
        <row r="877">
          <cell r="A877">
            <v>44052</v>
          </cell>
          <cell r="B877" t="str">
            <v>KIT METER STATSENSOR CREA W/BATT QRG</v>
          </cell>
          <cell r="C877">
            <v>2500</v>
          </cell>
          <cell r="D877" t="str">
            <v>USD</v>
          </cell>
          <cell r="E877">
            <v>10</v>
          </cell>
        </row>
        <row r="878">
          <cell r="A878">
            <v>44321</v>
          </cell>
          <cell r="B878" t="str">
            <v>KIT METER STATSTRIP GLU XPRESSMMOL/L</v>
          </cell>
          <cell r="C878">
            <v>92.5</v>
          </cell>
          <cell r="D878" t="str">
            <v>USD</v>
          </cell>
          <cell r="E878">
            <v>10</v>
          </cell>
        </row>
        <row r="879">
          <cell r="A879">
            <v>44993</v>
          </cell>
          <cell r="B879" t="str">
            <v>KIT METER GLU HOSP 2D SCANNER W/BATT &amp; Q</v>
          </cell>
          <cell r="C879">
            <v>1560</v>
          </cell>
          <cell r="D879" t="str">
            <v>USD</v>
          </cell>
          <cell r="E879">
            <v>10</v>
          </cell>
        </row>
        <row r="880">
          <cell r="A880">
            <v>45328</v>
          </cell>
          <cell r="B880" t="str">
            <v>KIT METER STATSENSOR CREA W/BATT QRG ENG</v>
          </cell>
          <cell r="C880">
            <v>2500</v>
          </cell>
          <cell r="D880" t="str">
            <v>USD</v>
          </cell>
          <cell r="E880">
            <v>10</v>
          </cell>
        </row>
        <row r="881">
          <cell r="A881">
            <v>45901</v>
          </cell>
          <cell r="B881" t="str">
            <v>KIT NOVA MAX PLUS FULL</v>
          </cell>
          <cell r="C881">
            <v>44</v>
          </cell>
          <cell r="D881" t="str">
            <v>USD</v>
          </cell>
          <cell r="E881">
            <v>10</v>
          </cell>
        </row>
        <row r="882">
          <cell r="A882">
            <v>46027</v>
          </cell>
          <cell r="B882" t="str">
            <v>WALL MOUNTING KIT-30 DEGREE TYPE (DOCK)</v>
          </cell>
          <cell r="C882">
            <v>17</v>
          </cell>
          <cell r="D882" t="str">
            <v>USD</v>
          </cell>
          <cell r="E882">
            <v>10</v>
          </cell>
        </row>
        <row r="883">
          <cell r="A883">
            <v>46447</v>
          </cell>
          <cell r="B883" t="str">
            <v>KIT METER STATSTRIP GLU XPRESS-I MG/DL</v>
          </cell>
          <cell r="C883">
            <v>92.5</v>
          </cell>
          <cell r="D883" t="str">
            <v>USD</v>
          </cell>
          <cell r="E883">
            <v>10</v>
          </cell>
        </row>
        <row r="884">
          <cell r="A884">
            <v>46448</v>
          </cell>
          <cell r="B884" t="str">
            <v>KIT METER STATSTRIP GLU XPRESS-I MMOL/L</v>
          </cell>
          <cell r="C884">
            <v>92.5</v>
          </cell>
          <cell r="D884" t="str">
            <v>USD</v>
          </cell>
          <cell r="E884">
            <v>10</v>
          </cell>
        </row>
        <row r="885">
          <cell r="A885">
            <v>46584</v>
          </cell>
          <cell r="B885" t="str">
            <v>KIT NMAX PLUS DME</v>
          </cell>
          <cell r="C885">
            <v>44</v>
          </cell>
          <cell r="D885" t="str">
            <v>USD</v>
          </cell>
          <cell r="E885">
            <v>10</v>
          </cell>
        </row>
        <row r="886">
          <cell r="A886">
            <v>46799</v>
          </cell>
          <cell r="B886" t="str">
            <v>KIT MTR XPRESS GLU MG EJECTOR</v>
          </cell>
          <cell r="C886">
            <v>98</v>
          </cell>
          <cell r="D886" t="str">
            <v>USD</v>
          </cell>
          <cell r="E886">
            <v>10</v>
          </cell>
        </row>
        <row r="887">
          <cell r="A887">
            <v>46800</v>
          </cell>
          <cell r="B887" t="str">
            <v>KIT MTR XPRESS GLU MMOL EJECTOR</v>
          </cell>
          <cell r="C887">
            <v>98</v>
          </cell>
          <cell r="D887" t="str">
            <v>USD</v>
          </cell>
          <cell r="E887">
            <v>10</v>
          </cell>
        </row>
        <row r="888">
          <cell r="A888">
            <v>46945</v>
          </cell>
          <cell r="B888" t="str">
            <v>KIT METER STATSTRIP GLU/KET XPRESS-I MG/</v>
          </cell>
          <cell r="C888">
            <v>92.5</v>
          </cell>
          <cell r="D888" t="str">
            <v>USD</v>
          </cell>
          <cell r="E888">
            <v>10</v>
          </cell>
        </row>
        <row r="889">
          <cell r="A889">
            <v>46946</v>
          </cell>
          <cell r="B889" t="str">
            <v>KIT METER STATSTRIP GLU/KET XPRESS-I MMO</v>
          </cell>
          <cell r="C889">
            <v>92.5</v>
          </cell>
          <cell r="D889" t="str">
            <v>USD</v>
          </cell>
          <cell r="E889">
            <v>10</v>
          </cell>
        </row>
        <row r="890">
          <cell r="A890">
            <v>47073</v>
          </cell>
          <cell r="B890" t="str">
            <v>KIT MTR XPRESS-I GLU/KET MMOL EJECTOR</v>
          </cell>
          <cell r="C890">
            <v>98</v>
          </cell>
          <cell r="D890" t="str">
            <v>USD</v>
          </cell>
          <cell r="E890">
            <v>10</v>
          </cell>
        </row>
        <row r="891">
          <cell r="A891">
            <v>47074</v>
          </cell>
          <cell r="B891" t="str">
            <v>KIT MTR XPRESS-I GLU/KET MG EJECTOR</v>
          </cell>
          <cell r="C891">
            <v>98</v>
          </cell>
          <cell r="D891" t="str">
            <v>USD</v>
          </cell>
          <cell r="E891">
            <v>10</v>
          </cell>
        </row>
        <row r="892">
          <cell r="A892">
            <v>47107</v>
          </cell>
          <cell r="B892" t="str">
            <v>KIT MTR CONN GLU/KET 2D SCAN</v>
          </cell>
          <cell r="C892">
            <v>1560</v>
          </cell>
          <cell r="D892" t="str">
            <v>USD</v>
          </cell>
          <cell r="E892">
            <v>10</v>
          </cell>
        </row>
        <row r="893">
          <cell r="A893">
            <v>47118</v>
          </cell>
          <cell r="B893" t="str">
            <v>KIT MTR STATSTRIP GLU/KET HOSP</v>
          </cell>
          <cell r="C893">
            <v>1443</v>
          </cell>
          <cell r="D893" t="str">
            <v>USD</v>
          </cell>
          <cell r="E893">
            <v>10</v>
          </cell>
        </row>
        <row r="894">
          <cell r="A894">
            <v>47446</v>
          </cell>
          <cell r="B894" t="str">
            <v>MULTIPACK 10 METERS 43404 SSTRIP GLU XPR</v>
          </cell>
          <cell r="C894">
            <v>924</v>
          </cell>
          <cell r="D894" t="str">
            <v>USD</v>
          </cell>
          <cell r="E894">
            <v>10</v>
          </cell>
        </row>
        <row r="895">
          <cell r="A895">
            <v>47447</v>
          </cell>
          <cell r="B895" t="str">
            <v>MULTIPACK 10 METERS 44321 SSTRIP GLU XPR</v>
          </cell>
          <cell r="C895">
            <v>924</v>
          </cell>
          <cell r="D895" t="str">
            <v>USD</v>
          </cell>
          <cell r="E895">
            <v>10</v>
          </cell>
        </row>
        <row r="896">
          <cell r="A896">
            <v>47448</v>
          </cell>
          <cell r="B896" t="str">
            <v>MULTIPACK 10 METERS 46945 SSTRIP GLU/KET</v>
          </cell>
          <cell r="C896">
            <v>982.5</v>
          </cell>
          <cell r="D896" t="str">
            <v>USD</v>
          </cell>
          <cell r="E896">
            <v>10</v>
          </cell>
        </row>
        <row r="897">
          <cell r="A897">
            <v>47449</v>
          </cell>
          <cell r="B897" t="str">
            <v>MULTIPACK 10 METERS 46946 SSTRIP GLU/KET</v>
          </cell>
          <cell r="C897">
            <v>924</v>
          </cell>
          <cell r="D897" t="str">
            <v>USD</v>
          </cell>
          <cell r="E897">
            <v>10</v>
          </cell>
        </row>
        <row r="898">
          <cell r="A898">
            <v>47450</v>
          </cell>
          <cell r="B898" t="str">
            <v>MULTIPACK 10 MTR 47074 SSTRIP XPRESS-I G</v>
          </cell>
          <cell r="C898">
            <v>982.5</v>
          </cell>
          <cell r="D898" t="str">
            <v>USD</v>
          </cell>
          <cell r="E898">
            <v>10</v>
          </cell>
        </row>
        <row r="899">
          <cell r="A899">
            <v>47451</v>
          </cell>
          <cell r="B899" t="str">
            <v>MULTIPACK 10 MTRS 47073 SSTRIP XPRESS-I</v>
          </cell>
          <cell r="C899">
            <v>982.5</v>
          </cell>
          <cell r="D899" t="str">
            <v>USD</v>
          </cell>
          <cell r="E899">
            <v>10</v>
          </cell>
        </row>
        <row r="900">
          <cell r="A900">
            <v>47452</v>
          </cell>
          <cell r="B900" t="str">
            <v>MULTIPACK 10 METERS 46800 SSTRIP XPRESS</v>
          </cell>
          <cell r="C900">
            <v>982.5</v>
          </cell>
          <cell r="D900" t="str">
            <v>USD</v>
          </cell>
          <cell r="E900">
            <v>10</v>
          </cell>
        </row>
        <row r="901">
          <cell r="A901">
            <v>47453</v>
          </cell>
          <cell r="B901" t="str">
            <v>MULTIPACK 10 METERS 46799 SSTRIP XPRESS</v>
          </cell>
          <cell r="C901">
            <v>982.5</v>
          </cell>
          <cell r="D901" t="str">
            <v>USD</v>
          </cell>
          <cell r="E901">
            <v>10</v>
          </cell>
        </row>
        <row r="902">
          <cell r="A902">
            <v>47454</v>
          </cell>
          <cell r="B902" t="str">
            <v>MULTIPACK 10 METERS 46448 SSTRIP GLU XPR</v>
          </cell>
          <cell r="C902">
            <v>924</v>
          </cell>
          <cell r="D902" t="str">
            <v>USD</v>
          </cell>
          <cell r="E902">
            <v>10</v>
          </cell>
        </row>
        <row r="903">
          <cell r="A903">
            <v>47455</v>
          </cell>
          <cell r="B903" t="str">
            <v>MULTIPACK 10 METERS 46447 SSTRIP GLU XPR</v>
          </cell>
          <cell r="C903">
            <v>924</v>
          </cell>
          <cell r="D903" t="str">
            <v>USD</v>
          </cell>
          <cell r="E903">
            <v>10</v>
          </cell>
        </row>
        <row r="904">
          <cell r="A904">
            <v>47487</v>
          </cell>
          <cell r="B904" t="str">
            <v>KIT METER XPRESS LAC MMOL EJEC</v>
          </cell>
          <cell r="C904">
            <v>200</v>
          </cell>
          <cell r="D904" t="str">
            <v>USD</v>
          </cell>
          <cell r="E904">
            <v>10</v>
          </cell>
        </row>
        <row r="905">
          <cell r="A905">
            <v>47488</v>
          </cell>
          <cell r="B905" t="str">
            <v>KIT METER W/BATTERY QRG STATSTRIP LACTAT</v>
          </cell>
          <cell r="C905">
            <v>1250</v>
          </cell>
          <cell r="D905" t="str">
            <v>USD</v>
          </cell>
          <cell r="E905">
            <v>10</v>
          </cell>
        </row>
        <row r="906">
          <cell r="A906">
            <v>48629</v>
          </cell>
          <cell r="B906" t="str">
            <v>KIT DOCK WIRELESS TOTE</v>
          </cell>
          <cell r="C906">
            <v>300</v>
          </cell>
          <cell r="D906" t="str">
            <v>USD</v>
          </cell>
          <cell r="E906">
            <v>10</v>
          </cell>
        </row>
        <row r="907">
          <cell r="A907">
            <v>48635</v>
          </cell>
          <cell r="B907" t="str">
            <v>KIT MTR XPRESS CREA UMOL EJECT</v>
          </cell>
          <cell r="C907">
            <v>200</v>
          </cell>
          <cell r="D907" t="str">
            <v>USD</v>
          </cell>
          <cell r="E907">
            <v>10</v>
          </cell>
        </row>
        <row r="908">
          <cell r="A908">
            <v>48727</v>
          </cell>
          <cell r="B908" t="str">
            <v>KIT MTR XPRESS CREA MG EJECT</v>
          </cell>
          <cell r="C908">
            <v>200</v>
          </cell>
          <cell r="D908" t="str">
            <v>USD</v>
          </cell>
          <cell r="E908">
            <v>10</v>
          </cell>
        </row>
        <row r="909">
          <cell r="A909">
            <v>50625</v>
          </cell>
          <cell r="B909" t="str">
            <v>KIT WIRELESS TOTE W/DOCK</v>
          </cell>
          <cell r="C909">
            <v>620</v>
          </cell>
          <cell r="D909" t="str">
            <v>USD</v>
          </cell>
          <cell r="E909">
            <v>10</v>
          </cell>
        </row>
        <row r="910">
          <cell r="A910">
            <v>50668</v>
          </cell>
          <cell r="B910" t="str">
            <v>KIT MTR CREA CONN 2D SCAN DOMESTIC</v>
          </cell>
          <cell r="C910">
            <v>2800</v>
          </cell>
          <cell r="D910" t="str">
            <v>USD</v>
          </cell>
          <cell r="E910">
            <v>10</v>
          </cell>
        </row>
        <row r="911">
          <cell r="A911">
            <v>51022</v>
          </cell>
          <cell r="B911" t="str">
            <v>MULTIPACK 1D METER CAT# 46766</v>
          </cell>
          <cell r="C911">
            <v>28875</v>
          </cell>
          <cell r="D911" t="str">
            <v>USD</v>
          </cell>
          <cell r="E911">
            <v>10</v>
          </cell>
        </row>
        <row r="912">
          <cell r="A912">
            <v>51024</v>
          </cell>
          <cell r="B912" t="str">
            <v>MULTIPACK 1D METER CAT# 42224</v>
          </cell>
          <cell r="C912">
            <v>28875</v>
          </cell>
          <cell r="D912" t="str">
            <v>USD</v>
          </cell>
          <cell r="E912">
            <v>10</v>
          </cell>
        </row>
        <row r="913">
          <cell r="A913">
            <v>51025</v>
          </cell>
          <cell r="B913" t="str">
            <v>MULTIPACK 2D METER CAT# 44993</v>
          </cell>
          <cell r="C913">
            <v>31185</v>
          </cell>
          <cell r="D913" t="str">
            <v>USD</v>
          </cell>
          <cell r="E913">
            <v>10</v>
          </cell>
        </row>
        <row r="914">
          <cell r="A914">
            <v>51994</v>
          </cell>
          <cell r="B914" t="str">
            <v>KIT DOCKING STA 1 POS HOSP MTR</v>
          </cell>
          <cell r="C914">
            <v>137.5</v>
          </cell>
          <cell r="D914" t="str">
            <v>USD</v>
          </cell>
          <cell r="E914">
            <v>10</v>
          </cell>
        </row>
        <row r="915">
          <cell r="A915">
            <v>51995</v>
          </cell>
          <cell r="B915" t="str">
            <v>KIT DOCKING STA 2 POS HOSP MTR</v>
          </cell>
          <cell r="C915">
            <v>275</v>
          </cell>
          <cell r="D915" t="str">
            <v>USD</v>
          </cell>
          <cell r="E915">
            <v>10</v>
          </cell>
        </row>
        <row r="916">
          <cell r="A916">
            <v>51996</v>
          </cell>
          <cell r="B916" t="str">
            <v>KIT DOCKING STA 4 POS HOSP MTR</v>
          </cell>
          <cell r="C916">
            <v>550</v>
          </cell>
          <cell r="D916" t="str">
            <v>USD</v>
          </cell>
          <cell r="E916">
            <v>10</v>
          </cell>
        </row>
        <row r="917">
          <cell r="A917">
            <v>52457</v>
          </cell>
          <cell r="B917" t="str">
            <v>KIT MTR NOVAVET GERMAN</v>
          </cell>
          <cell r="C917">
            <v>55</v>
          </cell>
          <cell r="D917" t="str">
            <v>USD</v>
          </cell>
          <cell r="E917">
            <v>10</v>
          </cell>
        </row>
        <row r="918">
          <cell r="A918">
            <v>53398</v>
          </cell>
          <cell r="B918" t="str">
            <v>KIT MTR CONN GLU 1.75</v>
          </cell>
          <cell r="C918">
            <v>1443</v>
          </cell>
          <cell r="D918" t="str">
            <v>USD</v>
          </cell>
          <cell r="E918">
            <v>10</v>
          </cell>
        </row>
        <row r="919">
          <cell r="A919">
            <v>53399</v>
          </cell>
          <cell r="B919" t="str">
            <v>KIT MTR 1.75 GLU REMFG</v>
          </cell>
          <cell r="C919">
            <v>412.5</v>
          </cell>
          <cell r="D919" t="str">
            <v>USD</v>
          </cell>
          <cell r="E919">
            <v>10</v>
          </cell>
        </row>
        <row r="920">
          <cell r="A920">
            <v>53400</v>
          </cell>
          <cell r="B920" t="str">
            <v>KIT DOCK MTR CONN 1 POS</v>
          </cell>
          <cell r="C920">
            <v>137.5</v>
          </cell>
          <cell r="D920" t="str">
            <v>USD</v>
          </cell>
          <cell r="E920">
            <v>10</v>
          </cell>
        </row>
        <row r="921">
          <cell r="A921">
            <v>53439</v>
          </cell>
          <cell r="B921" t="str">
            <v>KIT CARRY CASE 1.75 METER WIRELESS</v>
          </cell>
          <cell r="C921">
            <v>465</v>
          </cell>
          <cell r="D921" t="str">
            <v>USD</v>
          </cell>
          <cell r="E921">
            <v>10</v>
          </cell>
        </row>
        <row r="922">
          <cell r="A922">
            <v>53527</v>
          </cell>
          <cell r="B922" t="str">
            <v>KIT WALL MTNG BRKT GEN 1.75 SINGLE POS</v>
          </cell>
          <cell r="C922">
            <v>19</v>
          </cell>
          <cell r="D922" t="str">
            <v>USD</v>
          </cell>
          <cell r="E922">
            <v>10</v>
          </cell>
        </row>
        <row r="923">
          <cell r="A923">
            <v>53528</v>
          </cell>
          <cell r="B923" t="str">
            <v>KIT WALL MTNG BRKT GEN 1.75 2 POS</v>
          </cell>
          <cell r="C923">
            <v>21</v>
          </cell>
          <cell r="D923" t="str">
            <v>USD</v>
          </cell>
          <cell r="E923">
            <v>10</v>
          </cell>
        </row>
        <row r="924">
          <cell r="A924">
            <v>53529</v>
          </cell>
          <cell r="B924" t="str">
            <v>KIT WALL MTNG BRKT GEN 1.75 4 POS</v>
          </cell>
          <cell r="C924">
            <v>39</v>
          </cell>
          <cell r="D924" t="str">
            <v>USD</v>
          </cell>
          <cell r="E924">
            <v>10</v>
          </cell>
        </row>
        <row r="925">
          <cell r="A925">
            <v>53573</v>
          </cell>
          <cell r="B925" t="str">
            <v>KIT MTR NOVAVET SPANISH</v>
          </cell>
          <cell r="C925">
            <v>55</v>
          </cell>
          <cell r="D925" t="str">
            <v>USD</v>
          </cell>
          <cell r="E925">
            <v>10</v>
          </cell>
        </row>
        <row r="926">
          <cell r="A926">
            <v>53574</v>
          </cell>
          <cell r="B926" t="str">
            <v>KIT MTR NOVAVET KET ENGLISH</v>
          </cell>
          <cell r="C926">
            <v>55</v>
          </cell>
          <cell r="D926" t="str">
            <v>USD</v>
          </cell>
          <cell r="E926">
            <v>10</v>
          </cell>
        </row>
        <row r="927">
          <cell r="A927">
            <v>53576</v>
          </cell>
          <cell r="B927" t="str">
            <v>KIT MTR NOVAVET FRENCH</v>
          </cell>
          <cell r="C927">
            <v>55</v>
          </cell>
          <cell r="D927" t="str">
            <v>USD</v>
          </cell>
          <cell r="E927">
            <v>10</v>
          </cell>
        </row>
        <row r="928">
          <cell r="A928">
            <v>53624</v>
          </cell>
          <cell r="B928" t="str">
            <v>KIT METER NOVAVET ITALIAN MMOL</v>
          </cell>
          <cell r="C928">
            <v>55</v>
          </cell>
          <cell r="D928" t="str">
            <v>USD</v>
          </cell>
          <cell r="E928">
            <v>10</v>
          </cell>
        </row>
        <row r="929">
          <cell r="A929">
            <v>53625</v>
          </cell>
          <cell r="B929" t="str">
            <v>KIT METER NOVAVET FRENCH MMOL</v>
          </cell>
          <cell r="C929">
            <v>55</v>
          </cell>
          <cell r="D929" t="str">
            <v>USD</v>
          </cell>
          <cell r="E929">
            <v>10</v>
          </cell>
        </row>
        <row r="930">
          <cell r="A930">
            <v>53626</v>
          </cell>
          <cell r="B930" t="str">
            <v>KIT METER NOVAVET GERMAN MMOL</v>
          </cell>
          <cell r="C930">
            <v>55</v>
          </cell>
          <cell r="D930" t="str">
            <v>USD</v>
          </cell>
          <cell r="E930">
            <v>10</v>
          </cell>
        </row>
        <row r="931">
          <cell r="A931">
            <v>53627</v>
          </cell>
          <cell r="B931" t="str">
            <v>KIT METER NOVAVET SPANISH MMOL</v>
          </cell>
          <cell r="C931">
            <v>55</v>
          </cell>
          <cell r="D931" t="str">
            <v>USD</v>
          </cell>
          <cell r="E931">
            <v>10</v>
          </cell>
        </row>
        <row r="932">
          <cell r="A932">
            <v>53628</v>
          </cell>
          <cell r="B932" t="str">
            <v>KIT METER NOVAVET ENGLISH MMOL</v>
          </cell>
          <cell r="C932">
            <v>55</v>
          </cell>
          <cell r="D932" t="str">
            <v>USD</v>
          </cell>
          <cell r="E932">
            <v>10</v>
          </cell>
        </row>
        <row r="933">
          <cell r="A933">
            <v>53634</v>
          </cell>
          <cell r="B933" t="str">
            <v>KIT MTR CONN GLU 1.75 CANADA MMOL/L</v>
          </cell>
          <cell r="C933">
            <v>1443</v>
          </cell>
          <cell r="D933" t="str">
            <v>USD</v>
          </cell>
          <cell r="E933">
            <v>10</v>
          </cell>
        </row>
        <row r="934">
          <cell r="A934">
            <v>53712</v>
          </cell>
          <cell r="B934" t="str">
            <v>KIT MTR CONN GLU/KET 1.75</v>
          </cell>
          <cell r="C934">
            <v>1443</v>
          </cell>
          <cell r="D934" t="str">
            <v>USD</v>
          </cell>
          <cell r="E934">
            <v>10</v>
          </cell>
        </row>
        <row r="935">
          <cell r="A935">
            <v>53755</v>
          </cell>
          <cell r="B935" t="str">
            <v>KIT MTR CONN GLU/KET 1.75 CANADA MMOL/L</v>
          </cell>
          <cell r="C935">
            <v>1443</v>
          </cell>
          <cell r="D935" t="str">
            <v>USD</v>
          </cell>
          <cell r="E935">
            <v>10</v>
          </cell>
        </row>
        <row r="936">
          <cell r="A936">
            <v>53842</v>
          </cell>
          <cell r="B936" t="str">
            <v>KIT MTR NPRO GLU/KET MMOL</v>
          </cell>
          <cell r="C936">
            <v>35.25</v>
          </cell>
          <cell r="D936" t="str">
            <v>USD</v>
          </cell>
          <cell r="E936">
            <v>10</v>
          </cell>
        </row>
        <row r="937">
          <cell r="A937">
            <v>54790</v>
          </cell>
          <cell r="B937" t="str">
            <v>KIT METER CONN SSTRIP 1.86 GLU</v>
          </cell>
          <cell r="C937">
            <v>1560</v>
          </cell>
          <cell r="D937" t="str">
            <v>USD</v>
          </cell>
          <cell r="E937">
            <v>10</v>
          </cell>
        </row>
        <row r="938">
          <cell r="A938">
            <v>54794</v>
          </cell>
          <cell r="B938" t="str">
            <v>KIT METER CONN SSTRIP 1.86 MMOL/L</v>
          </cell>
          <cell r="C938">
            <v>1560</v>
          </cell>
          <cell r="D938" t="str">
            <v>USD</v>
          </cell>
          <cell r="E938">
            <v>10</v>
          </cell>
        </row>
        <row r="939">
          <cell r="A939">
            <v>54796</v>
          </cell>
          <cell r="B939" t="str">
            <v>KIT METER CONN SSTRIP 1.86 GLU/KET</v>
          </cell>
          <cell r="C939">
            <v>1560</v>
          </cell>
          <cell r="D939" t="str">
            <v>USD</v>
          </cell>
          <cell r="E939">
            <v>10</v>
          </cell>
        </row>
        <row r="940">
          <cell r="A940">
            <v>54798</v>
          </cell>
          <cell r="B940" t="str">
            <v>KIT MTR CONN SSTRIP 1.86 GLU/KET MMOL/L</v>
          </cell>
          <cell r="C940">
            <v>1560</v>
          </cell>
          <cell r="D940" t="str">
            <v>USD</v>
          </cell>
          <cell r="E940">
            <v>10</v>
          </cell>
        </row>
        <row r="941">
          <cell r="A941">
            <v>54802</v>
          </cell>
          <cell r="B941" t="str">
            <v>KIT METER CONN 1.86 GLU REMFG</v>
          </cell>
          <cell r="C941">
            <v>412.5</v>
          </cell>
          <cell r="D941" t="str">
            <v>USD</v>
          </cell>
          <cell r="E941">
            <v>10</v>
          </cell>
        </row>
        <row r="942">
          <cell r="A942">
            <v>56506</v>
          </cell>
          <cell r="B942" t="str">
            <v>KIT MTR XPRESS-2 GLU/KET MMOL/L</v>
          </cell>
          <cell r="C942">
            <v>385</v>
          </cell>
          <cell r="D942" t="str">
            <v>USD</v>
          </cell>
          <cell r="E942">
            <v>10</v>
          </cell>
        </row>
        <row r="943">
          <cell r="A943">
            <v>56508</v>
          </cell>
          <cell r="B943" t="str">
            <v>KIT MTR XPRESS-2 GLU MG/DL &amp; KET mmol/L</v>
          </cell>
          <cell r="C943">
            <v>385</v>
          </cell>
          <cell r="D943" t="str">
            <v>USD</v>
          </cell>
          <cell r="E943">
            <v>10</v>
          </cell>
        </row>
        <row r="944">
          <cell r="A944">
            <v>56510</v>
          </cell>
          <cell r="B944" t="str">
            <v>KIT MTR XPRESS2 GLU MG/DL</v>
          </cell>
          <cell r="C944">
            <v>103.5</v>
          </cell>
          <cell r="D944" t="str">
            <v>USD</v>
          </cell>
          <cell r="E944">
            <v>10</v>
          </cell>
        </row>
        <row r="945">
          <cell r="A945">
            <v>56512</v>
          </cell>
          <cell r="B945" t="str">
            <v>KIT MTR XPRESS-2 GLU MMOL/L</v>
          </cell>
          <cell r="C945">
            <v>103.5</v>
          </cell>
          <cell r="D945" t="str">
            <v>USD</v>
          </cell>
          <cell r="E945">
            <v>10</v>
          </cell>
        </row>
        <row r="946">
          <cell r="A946">
            <v>57155</v>
          </cell>
          <cell r="B946" t="str">
            <v>KIT ASSY MTR XPRESS  2 GLU/KET JPN MG/DL</v>
          </cell>
          <cell r="C946">
            <v>109</v>
          </cell>
          <cell r="D946" t="str">
            <v>USD</v>
          </cell>
          <cell r="E946">
            <v>10</v>
          </cell>
        </row>
        <row r="947">
          <cell r="A947">
            <v>58791</v>
          </cell>
          <cell r="B947" t="str">
            <v>KIT HOSP METER GEN 1.75 SSTRIP HB/HCT</v>
          </cell>
          <cell r="C947">
            <v>530.25</v>
          </cell>
          <cell r="D947" t="str">
            <v>USD</v>
          </cell>
          <cell r="E947">
            <v>10</v>
          </cell>
        </row>
        <row r="948">
          <cell r="A948">
            <v>58795</v>
          </cell>
          <cell r="B948" t="str">
            <v>KIT HOSP METER GEN 1.86 SSTRIPA GLU CREA</v>
          </cell>
          <cell r="C948">
            <v>550</v>
          </cell>
          <cell r="D948" t="str">
            <v>USD</v>
          </cell>
          <cell r="E948">
            <v>10</v>
          </cell>
        </row>
        <row r="949">
          <cell r="A949">
            <v>59759</v>
          </cell>
          <cell r="B949" t="str">
            <v>KIT MTR CONN HOSP GEN 1.86 H&amp;H</v>
          </cell>
          <cell r="C949">
            <v>1560</v>
          </cell>
          <cell r="D949" t="str">
            <v>USD</v>
          </cell>
          <cell r="E949">
            <v>10</v>
          </cell>
        </row>
        <row r="950">
          <cell r="A950">
            <v>60597</v>
          </cell>
          <cell r="B950" t="str">
            <v>KIT ASSY NOVA MAX CHOL MG/DL</v>
          </cell>
          <cell r="C950">
            <v>52.5</v>
          </cell>
          <cell r="D950" t="str">
            <v>USD</v>
          </cell>
          <cell r="E950">
            <v>10</v>
          </cell>
        </row>
        <row r="951">
          <cell r="A951">
            <v>60865</v>
          </cell>
          <cell r="B951" t="str">
            <v>KIT MTR XP2 LAC/HB/HC MG/DL G/DL %</v>
          </cell>
          <cell r="C951">
            <v>350</v>
          </cell>
          <cell r="D951" t="str">
            <v>USD</v>
          </cell>
          <cell r="E951">
            <v>10</v>
          </cell>
        </row>
        <row r="952">
          <cell r="A952">
            <v>60867</v>
          </cell>
          <cell r="B952" t="str">
            <v>KIT MTR XP2 LAC/HB/HC MG/DL G/L %</v>
          </cell>
          <cell r="C952">
            <v>350</v>
          </cell>
          <cell r="D952" t="str">
            <v>USD</v>
          </cell>
          <cell r="E952">
            <v>10</v>
          </cell>
        </row>
        <row r="953">
          <cell r="A953">
            <v>60871</v>
          </cell>
          <cell r="B953" t="str">
            <v>KIT MTR XP2 LAC/HB/HC MMOL/L G/DL %</v>
          </cell>
          <cell r="C953">
            <v>350</v>
          </cell>
          <cell r="D953" t="str">
            <v>USD</v>
          </cell>
          <cell r="E953">
            <v>10</v>
          </cell>
        </row>
        <row r="954">
          <cell r="A954">
            <v>60873</v>
          </cell>
          <cell r="B954" t="str">
            <v>KIT MTR XP2 LAC/HB/HC MMOL/L G/L %</v>
          </cell>
          <cell r="C954">
            <v>350</v>
          </cell>
          <cell r="D954" t="str">
            <v>USD</v>
          </cell>
          <cell r="E954">
            <v>10</v>
          </cell>
        </row>
        <row r="955">
          <cell r="A955">
            <v>60874</v>
          </cell>
          <cell r="B955" t="str">
            <v>KIT MTR XP2 LAC/HB/HC MMOL/L G/L DEC</v>
          </cell>
          <cell r="C955">
            <v>350</v>
          </cell>
          <cell r="D955" t="str">
            <v>USD</v>
          </cell>
          <cell r="E955">
            <v>10</v>
          </cell>
        </row>
        <row r="956">
          <cell r="A956">
            <v>60875</v>
          </cell>
          <cell r="B956" t="str">
            <v>KIT MTR XP2 LAC/HB/HC MMOL/L MMOL/L %</v>
          </cell>
          <cell r="C956">
            <v>350</v>
          </cell>
          <cell r="D956" t="str">
            <v>USD</v>
          </cell>
          <cell r="E956">
            <v>10</v>
          </cell>
        </row>
        <row r="957">
          <cell r="A957">
            <v>61228</v>
          </cell>
          <cell r="B957" t="str">
            <v>KIT MTR CONN SSTRIP 1.86 LHH RILIBAK</v>
          </cell>
          <cell r="C957">
            <v>1540</v>
          </cell>
          <cell r="D957" t="str">
            <v>USD</v>
          </cell>
          <cell r="E957">
            <v>10</v>
          </cell>
        </row>
        <row r="958">
          <cell r="A958">
            <v>61229</v>
          </cell>
          <cell r="B958" t="str">
            <v>KIT MTR CONN SSTRIP 1.86 LHH</v>
          </cell>
          <cell r="C958">
            <v>1540</v>
          </cell>
          <cell r="D958" t="str">
            <v>USD</v>
          </cell>
          <cell r="E958">
            <v>10</v>
          </cell>
        </row>
        <row r="959">
          <cell r="A959">
            <v>61265</v>
          </cell>
          <cell r="B959" t="str">
            <v>KIT MTR EMS CA-E LA/HH MMOL/L-G/L-LL</v>
          </cell>
          <cell r="C959">
            <v>1500</v>
          </cell>
          <cell r="D959" t="str">
            <v>USD</v>
          </cell>
          <cell r="E959">
            <v>10</v>
          </cell>
        </row>
        <row r="960">
          <cell r="A960">
            <v>61266</v>
          </cell>
          <cell r="B960" t="str">
            <v>KIT MTR EMS CA-F LA/HH MMOL/L-G/L-LL</v>
          </cell>
          <cell r="C960">
            <v>1500</v>
          </cell>
          <cell r="D960" t="str">
            <v>USD</v>
          </cell>
          <cell r="E960">
            <v>10</v>
          </cell>
        </row>
        <row r="961">
          <cell r="A961">
            <v>61269</v>
          </cell>
          <cell r="B961" t="str">
            <v>KIT MTR  EMS EN LAC/H&amp;H MG/DL-G/DL-%</v>
          </cell>
          <cell r="C961">
            <v>1500</v>
          </cell>
          <cell r="D961" t="str">
            <v>USD</v>
          </cell>
          <cell r="E961">
            <v>10</v>
          </cell>
        </row>
        <row r="962">
          <cell r="A962">
            <v>61270</v>
          </cell>
          <cell r="B962" t="str">
            <v>KIT MTR  EMS ES LAC/H&amp;H MG/DL-G/DL-%</v>
          </cell>
          <cell r="C962">
            <v>1500</v>
          </cell>
          <cell r="D962" t="str">
            <v>USD</v>
          </cell>
          <cell r="E962">
            <v>10</v>
          </cell>
        </row>
        <row r="963">
          <cell r="A963">
            <v>61271</v>
          </cell>
          <cell r="B963" t="str">
            <v>KIT MTR EMS FR LA/H&amp;H MMOL/L-G/DL-%</v>
          </cell>
          <cell r="C963">
            <v>1500</v>
          </cell>
          <cell r="D963" t="str">
            <v>USD</v>
          </cell>
          <cell r="E963">
            <v>10</v>
          </cell>
        </row>
        <row r="964">
          <cell r="A964">
            <v>61272</v>
          </cell>
          <cell r="B964" t="str">
            <v>KIT MTR EMS IT LAC/H&amp;H MMOL-G/DL-%</v>
          </cell>
          <cell r="C964">
            <v>1500</v>
          </cell>
          <cell r="D964" t="str">
            <v>USD</v>
          </cell>
          <cell r="E964">
            <v>10</v>
          </cell>
        </row>
        <row r="965">
          <cell r="A965">
            <v>61273</v>
          </cell>
          <cell r="B965" t="str">
            <v>KIT MTR  EMS JP LAC/H&amp;H MG/DL-G/DL-%</v>
          </cell>
          <cell r="C965">
            <v>1500</v>
          </cell>
          <cell r="D965" t="str">
            <v>USD</v>
          </cell>
          <cell r="E965">
            <v>10</v>
          </cell>
        </row>
        <row r="966">
          <cell r="A966">
            <v>61275</v>
          </cell>
          <cell r="B966" t="str">
            <v>KIT MTR EMS PTB LAC/HH MG/DL-G/DL-%</v>
          </cell>
          <cell r="C966">
            <v>1500</v>
          </cell>
          <cell r="D966" t="str">
            <v>USD</v>
          </cell>
          <cell r="E966">
            <v>10</v>
          </cell>
        </row>
        <row r="967">
          <cell r="A967">
            <v>61276</v>
          </cell>
          <cell r="B967" t="str">
            <v>KIT MTR EMS PTP LAC/H&amp;H MMOL/L-G/DL-%</v>
          </cell>
          <cell r="C967">
            <v>1500</v>
          </cell>
          <cell r="D967" t="str">
            <v>USD</v>
          </cell>
          <cell r="E967">
            <v>10</v>
          </cell>
        </row>
        <row r="968">
          <cell r="A968">
            <v>61277</v>
          </cell>
          <cell r="B968" t="str">
            <v>KIT MTR  EMS SE LAC/H&amp;H MG/DL-G/DL-%</v>
          </cell>
          <cell r="C968">
            <v>1500</v>
          </cell>
          <cell r="D968" t="str">
            <v>USD</v>
          </cell>
          <cell r="E968">
            <v>10</v>
          </cell>
        </row>
        <row r="969">
          <cell r="A969">
            <v>61279</v>
          </cell>
          <cell r="B969" t="str">
            <v>KIT MTR EMS UK LAC/H&amp;H MMOL/L-G/L-%</v>
          </cell>
          <cell r="C969">
            <v>1500</v>
          </cell>
          <cell r="D969" t="str">
            <v>USD</v>
          </cell>
          <cell r="E969">
            <v>10</v>
          </cell>
        </row>
        <row r="970">
          <cell r="A970">
            <v>61290</v>
          </cell>
          <cell r="B970" t="str">
            <v>KIT MTR EMS DE-DE GLU/KET MG/DL MMOL/L</v>
          </cell>
          <cell r="C970">
            <v>1100</v>
          </cell>
          <cell r="D970" t="str">
            <v>USD</v>
          </cell>
          <cell r="E970">
            <v>10</v>
          </cell>
        </row>
        <row r="971">
          <cell r="A971">
            <v>61291</v>
          </cell>
          <cell r="B971" t="str">
            <v>KIT MTR EMS EN-CA GLU/KET MMOL/L MMOL/L</v>
          </cell>
          <cell r="C971">
            <v>1100</v>
          </cell>
          <cell r="D971" t="str">
            <v>USD</v>
          </cell>
          <cell r="E971">
            <v>10</v>
          </cell>
        </row>
        <row r="972">
          <cell r="A972">
            <v>61292</v>
          </cell>
          <cell r="B972" t="str">
            <v>KIT MTR EMS EN-US GLU/KET MG/DL MMOL/L</v>
          </cell>
          <cell r="C972">
            <v>1100</v>
          </cell>
          <cell r="D972" t="str">
            <v>USD</v>
          </cell>
          <cell r="E972">
            <v>10</v>
          </cell>
        </row>
        <row r="973">
          <cell r="A973">
            <v>61293</v>
          </cell>
          <cell r="B973" t="str">
            <v>KIT MTR EMS ES-ES GLU/KET MG/DL MMOL/L</v>
          </cell>
          <cell r="C973">
            <v>1100</v>
          </cell>
          <cell r="D973" t="str">
            <v>USD</v>
          </cell>
          <cell r="E973">
            <v>10</v>
          </cell>
        </row>
        <row r="974">
          <cell r="A974">
            <v>61294</v>
          </cell>
          <cell r="B974" t="str">
            <v>KIT MTR EMS FR-CA GLU/KET MMOL/L MMOL/L</v>
          </cell>
          <cell r="C974">
            <v>1100</v>
          </cell>
          <cell r="D974" t="str">
            <v>USD</v>
          </cell>
          <cell r="E974">
            <v>10</v>
          </cell>
        </row>
        <row r="975">
          <cell r="A975">
            <v>61295</v>
          </cell>
          <cell r="B975" t="str">
            <v>KIT MTR EMS FR-FR GLU/KET MG/DL MMOL/L</v>
          </cell>
          <cell r="C975">
            <v>1100</v>
          </cell>
          <cell r="D975" t="str">
            <v>USD</v>
          </cell>
          <cell r="E975">
            <v>10</v>
          </cell>
        </row>
        <row r="976">
          <cell r="A976">
            <v>61296</v>
          </cell>
          <cell r="B976" t="str">
            <v>KIT MTR EMS IT-IT GLU/KET MG/DL MMOL/L</v>
          </cell>
          <cell r="C976">
            <v>1100</v>
          </cell>
          <cell r="D976" t="str">
            <v>USD</v>
          </cell>
          <cell r="E976">
            <v>10</v>
          </cell>
        </row>
        <row r="977">
          <cell r="A977">
            <v>61297</v>
          </cell>
          <cell r="B977" t="str">
            <v>KIT MTR EMS JP-JP GLU/KET MG/DL MMOL/L</v>
          </cell>
          <cell r="C977">
            <v>1100</v>
          </cell>
          <cell r="D977" t="str">
            <v>USD</v>
          </cell>
          <cell r="E977">
            <v>10</v>
          </cell>
        </row>
        <row r="978">
          <cell r="A978">
            <v>61298</v>
          </cell>
          <cell r="B978" t="str">
            <v>KIT MTR EMS PT-BR GLU/KET MG/DL MMOL/L</v>
          </cell>
          <cell r="C978">
            <v>1100</v>
          </cell>
          <cell r="D978" t="str">
            <v>USD</v>
          </cell>
          <cell r="E978">
            <v>10</v>
          </cell>
        </row>
        <row r="979">
          <cell r="A979">
            <v>61299</v>
          </cell>
          <cell r="B979" t="str">
            <v>KIT MTR EMS SV-SE GLU/KET MG/DL MMOL/L</v>
          </cell>
          <cell r="C979">
            <v>1100</v>
          </cell>
          <cell r="D979" t="str">
            <v>USD</v>
          </cell>
          <cell r="E979">
            <v>10</v>
          </cell>
        </row>
        <row r="980">
          <cell r="A980">
            <v>61441</v>
          </cell>
          <cell r="B980" t="str">
            <v>KIT MTR 1.86 EMS DE MG/DL G/DL</v>
          </cell>
          <cell r="C980">
            <v>1500</v>
          </cell>
          <cell r="D980" t="str">
            <v>USD</v>
          </cell>
          <cell r="E980">
            <v>10</v>
          </cell>
        </row>
        <row r="981">
          <cell r="A981">
            <v>61499</v>
          </cell>
          <cell r="B981" t="str">
            <v>KIT MTR  EMS UK LAC/HH MMOL/L-G/L-LL</v>
          </cell>
          <cell r="C981">
            <v>1500</v>
          </cell>
          <cell r="D981" t="str">
            <v>USD</v>
          </cell>
          <cell r="E981">
            <v>10</v>
          </cell>
        </row>
        <row r="982">
          <cell r="A982">
            <v>61508</v>
          </cell>
          <cell r="B982" t="str">
            <v>KIT MTR 1.86 EMS DE-DE GLU/KET MMOL/L</v>
          </cell>
          <cell r="C982">
            <v>1100</v>
          </cell>
          <cell r="D982" t="str">
            <v>USD</v>
          </cell>
          <cell r="E982">
            <v>10</v>
          </cell>
        </row>
        <row r="983">
          <cell r="A983">
            <v>61509</v>
          </cell>
          <cell r="B983" t="str">
            <v>KIT MTR 1.86 EMS EN-UK GLU/KET MMOL/L</v>
          </cell>
          <cell r="C983">
            <v>1100</v>
          </cell>
          <cell r="D983" t="str">
            <v>USD</v>
          </cell>
          <cell r="E983">
            <v>10</v>
          </cell>
        </row>
        <row r="984">
          <cell r="A984">
            <v>61900</v>
          </cell>
          <cell r="B984" t="str">
            <v>KIT MTR EMS PT-PT GLU/KET MG/DL MMOL/L</v>
          </cell>
          <cell r="C984">
            <v>1100</v>
          </cell>
          <cell r="D984" t="str">
            <v>USD</v>
          </cell>
          <cell r="E984">
            <v>10</v>
          </cell>
        </row>
        <row r="985">
          <cell r="A985">
            <v>61901</v>
          </cell>
          <cell r="B985" t="str">
            <v>KIT CARRYING CASE STAT EMS</v>
          </cell>
          <cell r="C985">
            <v>550</v>
          </cell>
          <cell r="D985" t="str">
            <v>USD</v>
          </cell>
          <cell r="E985">
            <v>10</v>
          </cell>
        </row>
        <row r="986">
          <cell r="A986">
            <v>62115</v>
          </cell>
          <cell r="B986" t="str">
            <v>STATEMS SYSTEM CHINA</v>
          </cell>
          <cell r="C986">
            <v>2900</v>
          </cell>
          <cell r="D986" t="str">
            <v>USD</v>
          </cell>
          <cell r="E986">
            <v>10</v>
          </cell>
        </row>
        <row r="987">
          <cell r="A987">
            <v>62118</v>
          </cell>
          <cell r="B987" t="str">
            <v>STATEMS SYSTEM GERMAN GLU MG/DL HB G/DL</v>
          </cell>
          <cell r="C987">
            <v>2900</v>
          </cell>
          <cell r="D987" t="str">
            <v>USD</v>
          </cell>
          <cell r="E987">
            <v>10</v>
          </cell>
        </row>
        <row r="988">
          <cell r="A988">
            <v>62119</v>
          </cell>
          <cell r="B988" t="str">
            <v>STATEMS SYSTEM GERMAN GLU MMOL/L HB G/DL</v>
          </cell>
          <cell r="C988">
            <v>2900</v>
          </cell>
          <cell r="D988" t="str">
            <v>USD</v>
          </cell>
          <cell r="E988">
            <v>10</v>
          </cell>
        </row>
        <row r="989">
          <cell r="A989">
            <v>62120</v>
          </cell>
          <cell r="B989" t="str">
            <v>STATEMS SYSTEM CANADA ENGLISH</v>
          </cell>
          <cell r="C989">
            <v>2900</v>
          </cell>
          <cell r="D989" t="str">
            <v>USD</v>
          </cell>
          <cell r="E989">
            <v>10</v>
          </cell>
        </row>
        <row r="990">
          <cell r="A990">
            <v>62122</v>
          </cell>
          <cell r="B990" t="str">
            <v>STAT EMS SYSTEM USA</v>
          </cell>
          <cell r="C990">
            <v>2900</v>
          </cell>
          <cell r="D990" t="str">
            <v>USD</v>
          </cell>
          <cell r="E990">
            <v>10</v>
          </cell>
        </row>
        <row r="991">
          <cell r="A991">
            <v>62123</v>
          </cell>
          <cell r="B991" t="str">
            <v>STATEMS SYSTEM SPAIN</v>
          </cell>
          <cell r="C991">
            <v>2900</v>
          </cell>
          <cell r="D991" t="str">
            <v>USD</v>
          </cell>
          <cell r="E991">
            <v>10</v>
          </cell>
        </row>
        <row r="992">
          <cell r="A992">
            <v>62124</v>
          </cell>
          <cell r="B992" t="str">
            <v>STATEMS SYSTEM FRANCE GLU MG/DL</v>
          </cell>
          <cell r="C992">
            <v>2900</v>
          </cell>
          <cell r="D992" t="str">
            <v>USD</v>
          </cell>
          <cell r="E992">
            <v>10</v>
          </cell>
        </row>
        <row r="993">
          <cell r="A993">
            <v>62125</v>
          </cell>
          <cell r="B993" t="str">
            <v>STATEMS SYSTEM CANADA FRENCH</v>
          </cell>
          <cell r="C993">
            <v>2900</v>
          </cell>
          <cell r="D993" t="str">
            <v>USD</v>
          </cell>
          <cell r="E993">
            <v>10</v>
          </cell>
        </row>
        <row r="994">
          <cell r="A994">
            <v>62126</v>
          </cell>
          <cell r="B994" t="str">
            <v>STATEMS SYSTEM ITALY</v>
          </cell>
          <cell r="C994">
            <v>2900</v>
          </cell>
          <cell r="D994" t="str">
            <v>USD</v>
          </cell>
          <cell r="E994">
            <v>10</v>
          </cell>
        </row>
        <row r="995">
          <cell r="A995">
            <v>62127</v>
          </cell>
          <cell r="B995" t="str">
            <v>STATEMS SYSTEM JAPAN</v>
          </cell>
          <cell r="C995">
            <v>2900</v>
          </cell>
          <cell r="D995" t="str">
            <v>USD</v>
          </cell>
          <cell r="E995">
            <v>10</v>
          </cell>
        </row>
        <row r="996">
          <cell r="A996">
            <v>62129</v>
          </cell>
          <cell r="B996" t="str">
            <v>STATEMS SYSTEM BRAZIL</v>
          </cell>
          <cell r="C996">
            <v>2900</v>
          </cell>
          <cell r="D996" t="str">
            <v>USD</v>
          </cell>
          <cell r="E996">
            <v>10</v>
          </cell>
        </row>
        <row r="997">
          <cell r="A997">
            <v>62130</v>
          </cell>
          <cell r="B997" t="str">
            <v>STATEMS SYSTEM PORTUGAL</v>
          </cell>
          <cell r="C997">
            <v>2900</v>
          </cell>
          <cell r="D997" t="str">
            <v>USD</v>
          </cell>
          <cell r="E997">
            <v>10</v>
          </cell>
        </row>
        <row r="998">
          <cell r="A998">
            <v>62131</v>
          </cell>
          <cell r="B998" t="str">
            <v>STATEMS SYSTEM SWEDEN</v>
          </cell>
          <cell r="C998">
            <v>2900</v>
          </cell>
          <cell r="D998" t="str">
            <v>USD</v>
          </cell>
          <cell r="E998">
            <v>10</v>
          </cell>
        </row>
        <row r="999">
          <cell r="A999">
            <v>62133</v>
          </cell>
          <cell r="B999" t="str">
            <v>STATEMS SYSTEM UK HCT L/L</v>
          </cell>
          <cell r="C999">
            <v>2900</v>
          </cell>
          <cell r="D999" t="str">
            <v>USD</v>
          </cell>
          <cell r="E999">
            <v>10</v>
          </cell>
        </row>
        <row r="1000">
          <cell r="A1000">
            <v>62134</v>
          </cell>
          <cell r="B1000" t="str">
            <v>STATEMS SYSTEM UK HCT %</v>
          </cell>
          <cell r="C1000">
            <v>2900</v>
          </cell>
          <cell r="D1000" t="str">
            <v>USD</v>
          </cell>
          <cell r="E1000">
            <v>10</v>
          </cell>
        </row>
        <row r="1001">
          <cell r="A1001">
            <v>62624</v>
          </cell>
          <cell r="B1001" t="str">
            <v>KIT MTR XP2 LACTATE PLUS</v>
          </cell>
          <cell r="C1001">
            <v>210</v>
          </cell>
          <cell r="D1001" t="str">
            <v>USD</v>
          </cell>
          <cell r="E1001">
            <v>10</v>
          </cell>
        </row>
        <row r="1002">
          <cell r="A1002">
            <v>62976</v>
          </cell>
          <cell r="B1002" t="str">
            <v>KIT MTRS LAC-HB-GLU-KET XP2 &amp; CASE V1</v>
          </cell>
          <cell r="C1002">
            <v>700</v>
          </cell>
          <cell r="D1002" t="str">
            <v>USD</v>
          </cell>
          <cell r="E1002">
            <v>10</v>
          </cell>
        </row>
        <row r="1003">
          <cell r="A1003">
            <v>62977</v>
          </cell>
          <cell r="B1003" t="str">
            <v>KIT MTRS LAC-HB-GLU-KET XP2 &amp; CASE V2</v>
          </cell>
          <cell r="C1003">
            <v>700</v>
          </cell>
          <cell r="D1003" t="str">
            <v>USD</v>
          </cell>
          <cell r="E1003">
            <v>10</v>
          </cell>
        </row>
        <row r="1004">
          <cell r="A1004">
            <v>62978</v>
          </cell>
          <cell r="B1004" t="str">
            <v>KIT MTRS LAC-HB-GLU-KET XP2 &amp; CASE V3</v>
          </cell>
          <cell r="C1004">
            <v>700</v>
          </cell>
          <cell r="D1004" t="str">
            <v>USD</v>
          </cell>
          <cell r="E1004">
            <v>10</v>
          </cell>
        </row>
        <row r="1005">
          <cell r="A1005">
            <v>62979</v>
          </cell>
          <cell r="B1005" t="str">
            <v>KIT MTRS LAC-HB-GLU-KET XP2 &amp; CASE V4</v>
          </cell>
          <cell r="C1005">
            <v>700</v>
          </cell>
          <cell r="D1005" t="str">
            <v>USD</v>
          </cell>
          <cell r="E1005">
            <v>10</v>
          </cell>
        </row>
        <row r="1006">
          <cell r="A1006">
            <v>62980</v>
          </cell>
          <cell r="B1006" t="str">
            <v>KIT MTRS LAC-HB-GLU-KET XP2 &amp; CASE V5</v>
          </cell>
          <cell r="C1006">
            <v>700</v>
          </cell>
          <cell r="D1006" t="str">
            <v>USD</v>
          </cell>
          <cell r="E1006">
            <v>10</v>
          </cell>
        </row>
        <row r="1007">
          <cell r="A1007">
            <v>62981</v>
          </cell>
          <cell r="B1007" t="str">
            <v>KIT MTRS LAC-HB-GLU-KET XP2 &amp; CASE V6</v>
          </cell>
          <cell r="C1007">
            <v>700</v>
          </cell>
          <cell r="D1007" t="str">
            <v>USD</v>
          </cell>
          <cell r="E1007">
            <v>10</v>
          </cell>
        </row>
        <row r="1008">
          <cell r="A1008">
            <v>62982</v>
          </cell>
          <cell r="B1008" t="str">
            <v>KIT MTRS LAC-HB-GLU-KET XP2 &amp; CASE V7</v>
          </cell>
          <cell r="C1008">
            <v>700</v>
          </cell>
          <cell r="D1008" t="str">
            <v>USD</v>
          </cell>
          <cell r="E1008">
            <v>10</v>
          </cell>
        </row>
        <row r="1009">
          <cell r="A1009">
            <v>62983</v>
          </cell>
          <cell r="B1009" t="str">
            <v>KIT MTRS LAC-HB-GLU-KET XP2 &amp; CASE V8</v>
          </cell>
          <cell r="C1009">
            <v>700</v>
          </cell>
          <cell r="D1009" t="str">
            <v>USD</v>
          </cell>
          <cell r="E1009">
            <v>10</v>
          </cell>
        </row>
        <row r="1010">
          <cell r="A1010">
            <v>63683</v>
          </cell>
          <cell r="B1010" t="str">
            <v>KIT MTR CONN SSTRIP 2.0 GLU/KET</v>
          </cell>
          <cell r="C1010">
            <v>1637</v>
          </cell>
          <cell r="D1010" t="str">
            <v>USD</v>
          </cell>
          <cell r="E1010">
            <v>10</v>
          </cell>
        </row>
        <row r="1011">
          <cell r="A1011">
            <v>63685</v>
          </cell>
          <cell r="B1011" t="str">
            <v>KIT MTR CONN GLU 2.0</v>
          </cell>
          <cell r="C1011">
            <v>1637</v>
          </cell>
          <cell r="D1011" t="str">
            <v>USD</v>
          </cell>
          <cell r="E1011">
            <v>10</v>
          </cell>
        </row>
        <row r="1012">
          <cell r="A1012">
            <v>63910</v>
          </cell>
          <cell r="B1012" t="str">
            <v>KIT MTR CONN SSTRIP  GLUKET MOL-L 2.0</v>
          </cell>
          <cell r="C1012">
            <v>1637</v>
          </cell>
          <cell r="D1012" t="str">
            <v>USD</v>
          </cell>
          <cell r="E1012">
            <v>10</v>
          </cell>
        </row>
        <row r="1013">
          <cell r="A1013">
            <v>63972</v>
          </cell>
          <cell r="B1013" t="str">
            <v>KIT MTR NOVA MAX PRO CREAT EGFR</v>
          </cell>
          <cell r="C1013">
            <v>525</v>
          </cell>
          <cell r="D1013" t="str">
            <v>USD</v>
          </cell>
          <cell r="E1013">
            <v>10</v>
          </cell>
        </row>
        <row r="1014">
          <cell r="A1014">
            <v>65736</v>
          </cell>
          <cell r="B1014" t="str">
            <v>KIT DOCK GEN2 SSTRIP</v>
          </cell>
          <cell r="C1014">
            <v>137.5</v>
          </cell>
          <cell r="D1014" t="str">
            <v>USD</v>
          </cell>
          <cell r="E1014">
            <v>10</v>
          </cell>
        </row>
        <row r="1015">
          <cell r="A1015">
            <v>66767</v>
          </cell>
          <cell r="B1015" t="str">
            <v>KIT DOCK STATION GEN 2.0 DUAL POS</v>
          </cell>
          <cell r="C1015">
            <v>302.5</v>
          </cell>
          <cell r="D1015" t="str">
            <v>USD</v>
          </cell>
          <cell r="E1015">
            <v>10</v>
          </cell>
        </row>
        <row r="1016">
          <cell r="A1016">
            <v>66768</v>
          </cell>
          <cell r="B1016" t="str">
            <v>KIT DOCK STATION GEN 2.0 QUAD 4 POS</v>
          </cell>
          <cell r="C1016">
            <v>550</v>
          </cell>
          <cell r="D1016" t="str">
            <v>USD</v>
          </cell>
          <cell r="E1016">
            <v>10</v>
          </cell>
        </row>
        <row r="1017">
          <cell r="A1017">
            <v>40813</v>
          </cell>
          <cell r="B1017" t="str">
            <v>TEST STRIP 25 CT LACTATE PLUS  BOXED</v>
          </cell>
          <cell r="C1017">
            <v>34</v>
          </cell>
          <cell r="D1017" t="str">
            <v>USD</v>
          </cell>
          <cell r="E1017">
            <v>11</v>
          </cell>
        </row>
        <row r="1018">
          <cell r="A1018">
            <v>40814</v>
          </cell>
          <cell r="B1018" t="str">
            <v>CONTROL LEVEL 2 LACTATE PLUS</v>
          </cell>
          <cell r="C1018">
            <v>11</v>
          </cell>
          <cell r="D1018" t="str">
            <v>USD</v>
          </cell>
          <cell r="E1018">
            <v>11</v>
          </cell>
        </row>
        <row r="1019">
          <cell r="A1019">
            <v>40815</v>
          </cell>
          <cell r="B1019" t="str">
            <v>CONTROL LEVEL 1 LACTATE PLUS</v>
          </cell>
          <cell r="C1019">
            <v>11</v>
          </cell>
          <cell r="D1019" t="str">
            <v>USD</v>
          </cell>
          <cell r="E1019">
            <v>11</v>
          </cell>
        </row>
        <row r="1020">
          <cell r="A1020">
            <v>41221</v>
          </cell>
          <cell r="B1020" t="str">
            <v>REPL BATTERY 2450 3V LI BUTTON CELL</v>
          </cell>
          <cell r="C1020">
            <v>6</v>
          </cell>
          <cell r="D1020" t="str">
            <v>USD</v>
          </cell>
          <cell r="E1020">
            <v>11</v>
          </cell>
        </row>
        <row r="1021">
          <cell r="A1021">
            <v>41224</v>
          </cell>
          <cell r="B1021" t="str">
            <v>LANCET SAFETY 28-GAUGE 100 PACK BOXED</v>
          </cell>
          <cell r="C1021">
            <v>14</v>
          </cell>
          <cell r="D1021" t="str">
            <v>USD</v>
          </cell>
          <cell r="E1021">
            <v>11</v>
          </cell>
        </row>
        <row r="1022">
          <cell r="A1022">
            <v>41266</v>
          </cell>
          <cell r="B1022" t="str">
            <v>REPL CASE CARRY LACT PLUS</v>
          </cell>
          <cell r="C1022">
            <v>18</v>
          </cell>
          <cell r="D1022" t="str">
            <v>USD</v>
          </cell>
          <cell r="E1022">
            <v>11</v>
          </cell>
        </row>
        <row r="1023">
          <cell r="A1023">
            <v>41741</v>
          </cell>
          <cell r="B1023" t="str">
            <v>CONTROL LEVEL 1 GLU STAT STRIP</v>
          </cell>
          <cell r="C1023">
            <v>10</v>
          </cell>
          <cell r="D1023" t="str">
            <v>USD</v>
          </cell>
          <cell r="E1023">
            <v>11</v>
          </cell>
        </row>
        <row r="1024">
          <cell r="A1024">
            <v>41742</v>
          </cell>
          <cell r="B1024" t="str">
            <v>CONTROL LEVEL 2 GLU STAT STRIP</v>
          </cell>
          <cell r="C1024">
            <v>10</v>
          </cell>
          <cell r="D1024" t="str">
            <v>USD</v>
          </cell>
          <cell r="E1024">
            <v>11</v>
          </cell>
        </row>
        <row r="1025">
          <cell r="A1025">
            <v>41743</v>
          </cell>
          <cell r="B1025" t="str">
            <v>CONTROL LEVEL 3 GLU STAT STRIP</v>
          </cell>
          <cell r="C1025">
            <v>10</v>
          </cell>
          <cell r="D1025" t="str">
            <v>USD</v>
          </cell>
          <cell r="E1025">
            <v>11</v>
          </cell>
        </row>
        <row r="1026">
          <cell r="A1026">
            <v>42173</v>
          </cell>
          <cell r="B1026" t="str">
            <v>LINEARITY LEVELS 1-5 BOXED STAT STRIP</v>
          </cell>
          <cell r="C1026">
            <v>75</v>
          </cell>
          <cell r="D1026" t="str">
            <v>USD</v>
          </cell>
          <cell r="E1026">
            <v>11</v>
          </cell>
        </row>
        <row r="1027">
          <cell r="A1027">
            <v>42214</v>
          </cell>
          <cell r="B1027" t="str">
            <v>TEST STRIPS GLU SSTRIP 1800 CT PACKAGED</v>
          </cell>
          <cell r="C1027">
            <v>360</v>
          </cell>
          <cell r="D1027" t="str">
            <v>USD</v>
          </cell>
          <cell r="E1027">
            <v>11</v>
          </cell>
        </row>
        <row r="1028">
          <cell r="A1028">
            <v>43272</v>
          </cell>
          <cell r="B1028" t="str">
            <v>TEST STRIP 50CT STATSENSOR I CREAT DUAL</v>
          </cell>
          <cell r="C1028">
            <v>187.5</v>
          </cell>
          <cell r="D1028" t="str">
            <v>USD</v>
          </cell>
          <cell r="E1028">
            <v>11</v>
          </cell>
        </row>
        <row r="1029">
          <cell r="A1029">
            <v>43315</v>
          </cell>
          <cell r="B1029" t="str">
            <v>GUIDE QR SS GLU METER GERMAN</v>
          </cell>
          <cell r="C1029">
            <v>7</v>
          </cell>
          <cell r="D1029" t="str">
            <v>USD</v>
          </cell>
          <cell r="E1029">
            <v>11</v>
          </cell>
        </row>
        <row r="1030">
          <cell r="A1030">
            <v>43370</v>
          </cell>
          <cell r="B1030" t="str">
            <v>TEST STRIP 50CT CREAT DUAL PK BOXED STAT</v>
          </cell>
          <cell r="C1030">
            <v>187.5</v>
          </cell>
          <cell r="D1030" t="str">
            <v>USD</v>
          </cell>
          <cell r="E1030">
            <v>11</v>
          </cell>
        </row>
        <row r="1031">
          <cell r="A1031">
            <v>43437</v>
          </cell>
          <cell r="B1031" t="str">
            <v>PACK RETAIL 50 COUNT NMAX</v>
          </cell>
          <cell r="C1031">
            <v>12</v>
          </cell>
          <cell r="D1031" t="str">
            <v>USD</v>
          </cell>
          <cell r="E1031">
            <v>11</v>
          </cell>
        </row>
        <row r="1032">
          <cell r="A1032">
            <v>43607</v>
          </cell>
          <cell r="B1032" t="str">
            <v>BAG HOSPITAL METER STATSTRIP/STATSENSOR</v>
          </cell>
          <cell r="C1032">
            <v>23</v>
          </cell>
          <cell r="D1032" t="str">
            <v>USD</v>
          </cell>
          <cell r="E1032">
            <v>11</v>
          </cell>
        </row>
        <row r="1033">
          <cell r="A1033">
            <v>43921</v>
          </cell>
          <cell r="B1033" t="str">
            <v>CONTROL LEVEL 1 CREAT STAT SENSOR</v>
          </cell>
          <cell r="C1033">
            <v>8</v>
          </cell>
          <cell r="D1033" t="str">
            <v>USD</v>
          </cell>
          <cell r="E1033">
            <v>11</v>
          </cell>
        </row>
        <row r="1034">
          <cell r="A1034">
            <v>43922</v>
          </cell>
          <cell r="B1034" t="str">
            <v>CONTROL LEVEL 2 CREAT STAT SENSOR</v>
          </cell>
          <cell r="C1034">
            <v>8</v>
          </cell>
          <cell r="D1034" t="str">
            <v>USD</v>
          </cell>
          <cell r="E1034">
            <v>11</v>
          </cell>
        </row>
        <row r="1035">
          <cell r="A1035">
            <v>43923</v>
          </cell>
          <cell r="B1035" t="str">
            <v>CONTROL LEVEL 3 CREAT STAT SENSOR</v>
          </cell>
          <cell r="C1035">
            <v>8</v>
          </cell>
          <cell r="D1035" t="str">
            <v>USD</v>
          </cell>
          <cell r="E1035">
            <v>11</v>
          </cell>
        </row>
        <row r="1036">
          <cell r="A1036">
            <v>44037</v>
          </cell>
          <cell r="B1036" t="str">
            <v>LINEARITY LEVELS 1-5 CREAT STAT SENSOR</v>
          </cell>
          <cell r="C1036">
            <v>75</v>
          </cell>
          <cell r="D1036" t="str">
            <v>USD</v>
          </cell>
          <cell r="E1036">
            <v>11</v>
          </cell>
        </row>
        <row r="1037">
          <cell r="A1037">
            <v>44398</v>
          </cell>
          <cell r="B1037" t="str">
            <v>GUIDE QR SSTRIP XPRES GLU HOSPMETER MULT</v>
          </cell>
          <cell r="C1037">
            <v>7</v>
          </cell>
          <cell r="D1037" t="str">
            <v>USD</v>
          </cell>
          <cell r="E1037">
            <v>11</v>
          </cell>
        </row>
        <row r="1038">
          <cell r="A1038">
            <v>44679</v>
          </cell>
          <cell r="B1038" t="str">
            <v>LOG BOOK SSTRIP XPRESS HOSP METER</v>
          </cell>
          <cell r="C1038">
            <v>6</v>
          </cell>
          <cell r="D1038" t="str">
            <v>USD</v>
          </cell>
          <cell r="E1038">
            <v>11</v>
          </cell>
        </row>
        <row r="1039">
          <cell r="A1039">
            <v>44942</v>
          </cell>
          <cell r="B1039" t="str">
            <v>CASE SOFT NMAX NEW</v>
          </cell>
          <cell r="C1039">
            <v>7</v>
          </cell>
          <cell r="D1039" t="str">
            <v>USD</v>
          </cell>
          <cell r="E1039">
            <v>11</v>
          </cell>
        </row>
        <row r="1040">
          <cell r="A1040">
            <v>46827</v>
          </cell>
          <cell r="B1040" t="str">
            <v>BATTERY REPL 4PK CONN MTR</v>
          </cell>
          <cell r="C1040">
            <v>150</v>
          </cell>
          <cell r="D1040" t="str">
            <v>USD</v>
          </cell>
          <cell r="E1040">
            <v>11</v>
          </cell>
        </row>
        <row r="1041">
          <cell r="A1041">
            <v>46947</v>
          </cell>
          <cell r="B1041" t="str">
            <v>CONTROL LEV1 GLU KET SSTRIP</v>
          </cell>
          <cell r="C1041">
            <v>10</v>
          </cell>
          <cell r="D1041" t="str">
            <v>USD</v>
          </cell>
          <cell r="E1041">
            <v>11</v>
          </cell>
        </row>
        <row r="1042">
          <cell r="A1042">
            <v>46948</v>
          </cell>
          <cell r="B1042" t="str">
            <v>CONTROL LEV2 GLU KET SSTRIP</v>
          </cell>
          <cell r="C1042">
            <v>10</v>
          </cell>
          <cell r="D1042" t="str">
            <v>USD</v>
          </cell>
          <cell r="E1042">
            <v>11</v>
          </cell>
        </row>
        <row r="1043">
          <cell r="A1043">
            <v>46949</v>
          </cell>
          <cell r="B1043" t="str">
            <v>CONTROL LEV3 GLU KET SSTRIP</v>
          </cell>
          <cell r="C1043">
            <v>10</v>
          </cell>
          <cell r="D1043" t="str">
            <v>USD</v>
          </cell>
          <cell r="E1043">
            <v>11</v>
          </cell>
        </row>
        <row r="1044">
          <cell r="A1044">
            <v>46950</v>
          </cell>
          <cell r="B1044" t="str">
            <v>LINEARITY LEV 1-5 GLU KET BOXED SSTRIP</v>
          </cell>
          <cell r="C1044">
            <v>79</v>
          </cell>
          <cell r="D1044" t="str">
            <v>USD</v>
          </cell>
          <cell r="E1044">
            <v>11</v>
          </cell>
        </row>
        <row r="1045">
          <cell r="A1045">
            <v>46951</v>
          </cell>
          <cell r="B1045" t="str">
            <v>TEST STRIP 50CT KET SSTRIP DUAL PACK</v>
          </cell>
          <cell r="C1045">
            <v>77</v>
          </cell>
          <cell r="D1045" t="str">
            <v>USD</v>
          </cell>
          <cell r="E1045">
            <v>11</v>
          </cell>
        </row>
        <row r="1046">
          <cell r="A1046">
            <v>47486</v>
          </cell>
          <cell r="B1046" t="str">
            <v>TEST STRIPS 50CT LACTATE STATSTRIP</v>
          </cell>
          <cell r="C1046">
            <v>73</v>
          </cell>
          <cell r="D1046" t="str">
            <v>USD</v>
          </cell>
          <cell r="E1046">
            <v>11</v>
          </cell>
        </row>
        <row r="1047">
          <cell r="A1047">
            <v>47552</v>
          </cell>
          <cell r="B1047" t="str">
            <v>LINEARITY LEVEL 1-4 LACTATE BOXED SSTR</v>
          </cell>
          <cell r="C1047">
            <v>75</v>
          </cell>
          <cell r="D1047" t="str">
            <v>USD</v>
          </cell>
          <cell r="E1047">
            <v>11</v>
          </cell>
        </row>
        <row r="1048">
          <cell r="A1048">
            <v>47553</v>
          </cell>
          <cell r="B1048" t="str">
            <v>CONTROL LEVEL 1 LACTATE STAT STRIP</v>
          </cell>
          <cell r="C1048">
            <v>8</v>
          </cell>
          <cell r="D1048" t="str">
            <v>USD</v>
          </cell>
          <cell r="E1048">
            <v>11</v>
          </cell>
        </row>
        <row r="1049">
          <cell r="A1049">
            <v>47554</v>
          </cell>
          <cell r="B1049" t="str">
            <v>CONTROL LEVEL 2 LACTATE STAT STRIP</v>
          </cell>
          <cell r="C1049">
            <v>8</v>
          </cell>
          <cell r="D1049" t="str">
            <v>USD</v>
          </cell>
          <cell r="E1049">
            <v>11</v>
          </cell>
        </row>
        <row r="1050">
          <cell r="A1050">
            <v>48738</v>
          </cell>
          <cell r="B1050" t="str">
            <v>LANCET SUREFLEX 100CT 33G</v>
          </cell>
          <cell r="C1050">
            <v>7</v>
          </cell>
          <cell r="D1050" t="str">
            <v>USD</v>
          </cell>
          <cell r="E1050">
            <v>11</v>
          </cell>
        </row>
        <row r="1051">
          <cell r="A1051">
            <v>49640</v>
          </cell>
          <cell r="B1051" t="str">
            <v>CONTROL BOXED MID LEVEL NMAX PLUS GLU/KE</v>
          </cell>
          <cell r="C1051">
            <v>9.5</v>
          </cell>
          <cell r="D1051" t="str">
            <v>USD</v>
          </cell>
          <cell r="E1051">
            <v>11</v>
          </cell>
        </row>
        <row r="1052">
          <cell r="A1052">
            <v>49641</v>
          </cell>
          <cell r="B1052" t="str">
            <v>CONTROL MID LEVEL NMAX PLUS GLU/KET</v>
          </cell>
          <cell r="C1052">
            <v>9</v>
          </cell>
          <cell r="D1052" t="str">
            <v>USD</v>
          </cell>
          <cell r="E1052">
            <v>11</v>
          </cell>
        </row>
        <row r="1053">
          <cell r="A1053">
            <v>50436</v>
          </cell>
          <cell r="B1053" t="str">
            <v>BATTERY REPL 5PK CONN MTR</v>
          </cell>
          <cell r="C1053">
            <v>200</v>
          </cell>
          <cell r="D1053" t="str">
            <v>USD</v>
          </cell>
          <cell r="E1053">
            <v>11</v>
          </cell>
        </row>
        <row r="1054">
          <cell r="A1054">
            <v>50539</v>
          </cell>
          <cell r="B1054" t="str">
            <v>CONTROL LEVEL 4 GLU SSTRIP</v>
          </cell>
          <cell r="C1054">
            <v>10</v>
          </cell>
          <cell r="D1054" t="str">
            <v>USD</v>
          </cell>
          <cell r="E1054">
            <v>11</v>
          </cell>
        </row>
        <row r="1055">
          <cell r="A1055">
            <v>50938</v>
          </cell>
          <cell r="B1055" t="str">
            <v>LANCET SAFETY 28 GA 4000 CT</v>
          </cell>
          <cell r="C1055">
            <v>420</v>
          </cell>
          <cell r="D1055" t="str">
            <v>USD</v>
          </cell>
          <cell r="E1055">
            <v>11</v>
          </cell>
        </row>
        <row r="1056">
          <cell r="A1056">
            <v>50939</v>
          </cell>
          <cell r="B1056" t="str">
            <v>LANCET SAFETY 23 GA 4000 CT</v>
          </cell>
          <cell r="C1056">
            <v>420</v>
          </cell>
          <cell r="D1056" t="str">
            <v>USD</v>
          </cell>
          <cell r="E1056">
            <v>11</v>
          </cell>
        </row>
        <row r="1057">
          <cell r="A1057">
            <v>51493</v>
          </cell>
          <cell r="B1057" t="str">
            <v>TEST STRIPS GLU SSTRIP 1800CT EAN-13</v>
          </cell>
          <cell r="C1057">
            <v>360</v>
          </cell>
          <cell r="D1057" t="str">
            <v>USD</v>
          </cell>
          <cell r="E1057">
            <v>11</v>
          </cell>
        </row>
        <row r="1058">
          <cell r="A1058">
            <v>52103</v>
          </cell>
          <cell r="B1058" t="str">
            <v>BATTERY 2032 3U LI BUTTON CELL</v>
          </cell>
          <cell r="C1058">
            <v>6</v>
          </cell>
          <cell r="D1058" t="str">
            <v>USD</v>
          </cell>
          <cell r="E1058">
            <v>11</v>
          </cell>
        </row>
        <row r="1059">
          <cell r="A1059">
            <v>52331</v>
          </cell>
          <cell r="B1059" t="str">
            <v>CONTROL LEVEL 1 NOVA PRO</v>
          </cell>
          <cell r="C1059">
            <v>4.5</v>
          </cell>
          <cell r="D1059" t="str">
            <v>USD</v>
          </cell>
          <cell r="E1059">
            <v>11</v>
          </cell>
        </row>
        <row r="1060">
          <cell r="A1060">
            <v>52332</v>
          </cell>
          <cell r="B1060" t="str">
            <v>CONTROL LEVEL 2 NOVA PRO</v>
          </cell>
          <cell r="C1060">
            <v>4.5</v>
          </cell>
          <cell r="D1060" t="str">
            <v>USD</v>
          </cell>
          <cell r="E1060">
            <v>11</v>
          </cell>
        </row>
        <row r="1061">
          <cell r="A1061">
            <v>52333</v>
          </cell>
          <cell r="B1061" t="str">
            <v>CONTROL LEVEL 3 NOVA PRO</v>
          </cell>
          <cell r="C1061">
            <v>4.5</v>
          </cell>
          <cell r="D1061" t="str">
            <v>USD</v>
          </cell>
          <cell r="E1061">
            <v>11</v>
          </cell>
        </row>
        <row r="1062">
          <cell r="A1062">
            <v>52587</v>
          </cell>
          <cell r="B1062" t="str">
            <v>TEST STRIP 25CT NOVAVET KET</v>
          </cell>
          <cell r="C1062">
            <v>30</v>
          </cell>
          <cell r="D1062" t="str">
            <v>USD</v>
          </cell>
          <cell r="E1062">
            <v>11</v>
          </cell>
        </row>
        <row r="1063">
          <cell r="A1063">
            <v>52653</v>
          </cell>
          <cell r="B1063" t="str">
            <v>KIT WALL MTNG BRKT 4 POS</v>
          </cell>
          <cell r="C1063">
            <v>39</v>
          </cell>
          <cell r="D1063" t="str">
            <v>USD</v>
          </cell>
          <cell r="E1063">
            <v>11</v>
          </cell>
        </row>
        <row r="1064">
          <cell r="A1064">
            <v>52655</v>
          </cell>
          <cell r="B1064" t="str">
            <v>KIT WALL MTNG BRKT SINGLE POS</v>
          </cell>
          <cell r="C1064">
            <v>19</v>
          </cell>
          <cell r="D1064" t="str">
            <v>USD</v>
          </cell>
          <cell r="E1064">
            <v>11</v>
          </cell>
        </row>
        <row r="1065">
          <cell r="A1065">
            <v>52657</v>
          </cell>
          <cell r="B1065" t="str">
            <v>KIT WALL MTNG BRKT 2 POS</v>
          </cell>
          <cell r="C1065">
            <v>21</v>
          </cell>
          <cell r="D1065" t="str">
            <v>USD</v>
          </cell>
          <cell r="E1065">
            <v>11</v>
          </cell>
        </row>
        <row r="1066">
          <cell r="A1066">
            <v>52749</v>
          </cell>
          <cell r="B1066" t="str">
            <v>CONTROL MID LEVEL NOVAVET</v>
          </cell>
          <cell r="C1066">
            <v>11</v>
          </cell>
          <cell r="D1066" t="str">
            <v>USD</v>
          </cell>
          <cell r="E1066">
            <v>11</v>
          </cell>
        </row>
        <row r="1067">
          <cell r="A1067">
            <v>53069</v>
          </cell>
          <cell r="B1067" t="str">
            <v>TEST STRIP 25CT NOVAVET GLU</v>
          </cell>
          <cell r="C1067">
            <v>7</v>
          </cell>
          <cell r="D1067" t="str">
            <v>USD</v>
          </cell>
          <cell r="E1067">
            <v>11</v>
          </cell>
        </row>
        <row r="1068">
          <cell r="A1068">
            <v>53493</v>
          </cell>
          <cell r="B1068" t="str">
            <v>TEST STRIP KET 10CT BOXED NMAX VIALED</v>
          </cell>
          <cell r="C1068">
            <v>12</v>
          </cell>
          <cell r="D1068" t="str">
            <v>USD</v>
          </cell>
          <cell r="E1068">
            <v>11</v>
          </cell>
        </row>
        <row r="1069">
          <cell r="A1069">
            <v>53642</v>
          </cell>
          <cell r="B1069" t="str">
            <v>REPL BATTERY DOOR 5 PACK SSTRIP GEN 1.75</v>
          </cell>
          <cell r="C1069">
            <v>27</v>
          </cell>
          <cell r="D1069" t="str">
            <v>USD</v>
          </cell>
          <cell r="E1069">
            <v>11</v>
          </cell>
        </row>
        <row r="1070">
          <cell r="A1070">
            <v>53881</v>
          </cell>
          <cell r="B1070" t="str">
            <v>TEST STRIP GLU NOVAPRO 1800CT</v>
          </cell>
          <cell r="C1070">
            <v>216</v>
          </cell>
          <cell r="D1070" t="str">
            <v>USD</v>
          </cell>
          <cell r="E1070">
            <v>11</v>
          </cell>
        </row>
        <row r="1071">
          <cell r="A1071">
            <v>53891</v>
          </cell>
          <cell r="B1071" t="str">
            <v>TEST STRIP KET NOVAPRO 50CT US</v>
          </cell>
          <cell r="C1071">
            <v>63</v>
          </cell>
          <cell r="D1071" t="str">
            <v>USD</v>
          </cell>
          <cell r="E1071">
            <v>11</v>
          </cell>
        </row>
        <row r="1072">
          <cell r="A1072">
            <v>57161</v>
          </cell>
          <cell r="B1072" t="str">
            <v>CASE CARRYING STATSTRIP XPRESS2</v>
          </cell>
          <cell r="C1072">
            <v>25</v>
          </cell>
          <cell r="D1072" t="str">
            <v>USD</v>
          </cell>
          <cell r="E1072">
            <v>11</v>
          </cell>
        </row>
        <row r="1073">
          <cell r="A1073">
            <v>58786</v>
          </cell>
          <cell r="B1073" t="str">
            <v>TEST STRIP SSTRIP HB/HCT 50CT</v>
          </cell>
          <cell r="C1073">
            <v>25</v>
          </cell>
          <cell r="D1073" t="str">
            <v>USD</v>
          </cell>
          <cell r="E1073">
            <v>11</v>
          </cell>
        </row>
        <row r="1074">
          <cell r="A1074">
            <v>59820</v>
          </cell>
          <cell r="B1074" t="str">
            <v>CONTROL LEVEL 1 HB/HCT STATSTRIP</v>
          </cell>
          <cell r="C1074">
            <v>9</v>
          </cell>
          <cell r="D1074" t="str">
            <v>USD</v>
          </cell>
          <cell r="E1074">
            <v>11</v>
          </cell>
        </row>
        <row r="1075">
          <cell r="A1075">
            <v>59826</v>
          </cell>
          <cell r="B1075" t="str">
            <v>LINEARITY KIT HB/HCT STATSTRIP</v>
          </cell>
          <cell r="C1075">
            <v>79</v>
          </cell>
          <cell r="D1075" t="str">
            <v>USD</v>
          </cell>
          <cell r="E1075">
            <v>11</v>
          </cell>
        </row>
        <row r="1076">
          <cell r="A1076">
            <v>59827</v>
          </cell>
          <cell r="B1076" t="str">
            <v>CONTROL LEVEL 2 HB/HCT STATSTRIP</v>
          </cell>
          <cell r="C1076">
            <v>9</v>
          </cell>
          <cell r="D1076" t="str">
            <v>USD</v>
          </cell>
          <cell r="E1076">
            <v>11</v>
          </cell>
        </row>
        <row r="1077">
          <cell r="A1077">
            <v>60262</v>
          </cell>
          <cell r="B1077" t="str">
            <v>CONTROL NORMAL CHOLESTEROL NOVA MAX</v>
          </cell>
          <cell r="C1077">
            <v>6.5</v>
          </cell>
          <cell r="D1077" t="str">
            <v>USD</v>
          </cell>
          <cell r="E1077">
            <v>11</v>
          </cell>
        </row>
        <row r="1078">
          <cell r="A1078">
            <v>60263</v>
          </cell>
          <cell r="B1078" t="str">
            <v>CONTROL HIGH CHOLESTEROL NOVA MAX</v>
          </cell>
          <cell r="C1078">
            <v>6.5</v>
          </cell>
          <cell r="D1078" t="str">
            <v>USD</v>
          </cell>
          <cell r="E1078">
            <v>11</v>
          </cell>
        </row>
        <row r="1079">
          <cell r="A1079">
            <v>60264</v>
          </cell>
          <cell r="B1079" t="str">
            <v>CONTROL NORMAL BOXED CHOL NOVA MAX</v>
          </cell>
          <cell r="C1079">
            <v>7</v>
          </cell>
          <cell r="D1079" t="str">
            <v>USD</v>
          </cell>
          <cell r="E1079">
            <v>11</v>
          </cell>
        </row>
        <row r="1080">
          <cell r="A1080">
            <v>60265</v>
          </cell>
          <cell r="B1080" t="str">
            <v>CONTROL HIGH BOXED CHOL NOVA MAX</v>
          </cell>
          <cell r="C1080">
            <v>7</v>
          </cell>
          <cell r="D1080" t="str">
            <v>USD</v>
          </cell>
          <cell r="E1080">
            <v>11</v>
          </cell>
        </row>
        <row r="1081">
          <cell r="A1081">
            <v>61440</v>
          </cell>
          <cell r="B1081" t="str">
            <v>TEST STRIPS 50-CT LAC SSTRIP CAP</v>
          </cell>
          <cell r="C1081">
            <v>73</v>
          </cell>
          <cell r="D1081" t="str">
            <v>USD</v>
          </cell>
          <cell r="E1081">
            <v>11</v>
          </cell>
        </row>
        <row r="1082">
          <cell r="A1082">
            <v>61500</v>
          </cell>
          <cell r="B1082" t="str">
            <v>TEST STRIP 100 CT GLU SSTRIP CAP</v>
          </cell>
          <cell r="C1082">
            <v>70</v>
          </cell>
          <cell r="D1082" t="str">
            <v>USD</v>
          </cell>
          <cell r="E1082">
            <v>11</v>
          </cell>
        </row>
        <row r="1083">
          <cell r="A1083">
            <v>61579</v>
          </cell>
          <cell r="B1083" t="str">
            <v>STRAP STAT EMS CARRY CASE</v>
          </cell>
          <cell r="C1083">
            <v>102</v>
          </cell>
          <cell r="D1083" t="str">
            <v>USD</v>
          </cell>
          <cell r="E1083">
            <v>11</v>
          </cell>
        </row>
        <row r="1084">
          <cell r="A1084">
            <v>61583</v>
          </cell>
          <cell r="B1084" t="str">
            <v>PWR SUP UNIV AC 5V DC 12W US/EU/UK EMS</v>
          </cell>
          <cell r="C1084">
            <v>15</v>
          </cell>
          <cell r="D1084" t="str">
            <v>USD</v>
          </cell>
          <cell r="E1084">
            <v>11</v>
          </cell>
        </row>
        <row r="1085">
          <cell r="A1085">
            <v>63941</v>
          </cell>
          <cell r="B1085" t="str">
            <v>CONTROL LEVEL 1 NMAX PRO CREA/EGFR</v>
          </cell>
          <cell r="C1085">
            <v>5</v>
          </cell>
          <cell r="D1085" t="str">
            <v>USD</v>
          </cell>
          <cell r="E1085">
            <v>11</v>
          </cell>
        </row>
        <row r="1086">
          <cell r="A1086">
            <v>63942</v>
          </cell>
          <cell r="B1086" t="str">
            <v>CONTROL LEVEL 2 NMAX PRO CREA/EGFR</v>
          </cell>
          <cell r="C1086">
            <v>5</v>
          </cell>
          <cell r="D1086" t="str">
            <v>USD</v>
          </cell>
          <cell r="E1086">
            <v>11</v>
          </cell>
        </row>
        <row r="1087">
          <cell r="A1087">
            <v>63946</v>
          </cell>
          <cell r="B1087" t="str">
            <v>KIT LINEARITY NMAX PRO CREA/EGFR</v>
          </cell>
          <cell r="C1087">
            <v>10</v>
          </cell>
          <cell r="D1087" t="str">
            <v>USD</v>
          </cell>
          <cell r="E1087">
            <v>11</v>
          </cell>
        </row>
        <row r="1088">
          <cell r="A1088">
            <v>63983</v>
          </cell>
          <cell r="B1088" t="str">
            <v>TEST STRIP CREA NOVAMAX PRO 50CT DUAL PK</v>
          </cell>
          <cell r="C1088">
            <v>238</v>
          </cell>
          <cell r="D1088" t="str">
            <v>USD</v>
          </cell>
          <cell r="E1088">
            <v>11</v>
          </cell>
        </row>
        <row r="1089">
          <cell r="A1089">
            <v>64480</v>
          </cell>
          <cell r="B1089" t="str">
            <v>LANCET SAFETY 21G 200 CT</v>
          </cell>
          <cell r="C1089">
            <v>27</v>
          </cell>
          <cell r="D1089" t="str">
            <v>USD</v>
          </cell>
          <cell r="E1089">
            <v>11</v>
          </cell>
        </row>
        <row r="1090">
          <cell r="A1090">
            <v>66617</v>
          </cell>
          <cell r="B1090" t="str">
            <v>KIT CARRY CASE &amp; SUPPLIES GEN 2 METER</v>
          </cell>
          <cell r="C1090">
            <v>40</v>
          </cell>
          <cell r="D1090" t="str">
            <v>USD</v>
          </cell>
          <cell r="E1090">
            <v>11</v>
          </cell>
        </row>
        <row r="1091">
          <cell r="A1091">
            <v>41687</v>
          </cell>
          <cell r="B1091" t="str">
            <v>CLIP SPRING BATTERY</v>
          </cell>
          <cell r="C1091">
            <v>3</v>
          </cell>
          <cell r="D1091" t="str">
            <v>USD</v>
          </cell>
          <cell r="E1091">
            <v>12</v>
          </cell>
        </row>
        <row r="1092">
          <cell r="A1092">
            <v>41737</v>
          </cell>
          <cell r="B1092" t="str">
            <v>DOOR BATTERY HOSPITAL METER</v>
          </cell>
          <cell r="C1092">
            <v>4</v>
          </cell>
          <cell r="D1092" t="str">
            <v>USD</v>
          </cell>
          <cell r="E1092">
            <v>12</v>
          </cell>
        </row>
        <row r="1093">
          <cell r="A1093">
            <v>41853</v>
          </cell>
          <cell r="B1093" t="str">
            <v>MANUAL IFU GLU STATSTRIP ENG</v>
          </cell>
          <cell r="C1093">
            <v>35</v>
          </cell>
          <cell r="D1093" t="str">
            <v>USD</v>
          </cell>
          <cell r="E1093">
            <v>12</v>
          </cell>
        </row>
        <row r="1094">
          <cell r="A1094">
            <v>41854</v>
          </cell>
          <cell r="B1094" t="str">
            <v>GUIDE QR GLU STATSTRIP ENG</v>
          </cell>
          <cell r="C1094">
            <v>7</v>
          </cell>
          <cell r="D1094" t="str">
            <v>USD</v>
          </cell>
          <cell r="E1094">
            <v>12</v>
          </cell>
        </row>
        <row r="1095">
          <cell r="A1095">
            <v>42914</v>
          </cell>
          <cell r="B1095" t="str">
            <v>SCW MACH 256X.18 PAN HD PHL SST W/NYLON</v>
          </cell>
          <cell r="C1095">
            <v>3</v>
          </cell>
          <cell r="D1095" t="str">
            <v>USD</v>
          </cell>
          <cell r="E1095">
            <v>12</v>
          </cell>
        </row>
        <row r="1096">
          <cell r="A1096">
            <v>43177</v>
          </cell>
          <cell r="B1096" t="str">
            <v>MANUAL IFU CREAT STATSTRP ENGLISH</v>
          </cell>
          <cell r="C1096">
            <v>35</v>
          </cell>
          <cell r="D1096" t="str">
            <v>USD</v>
          </cell>
          <cell r="E1096">
            <v>12</v>
          </cell>
        </row>
        <row r="1097">
          <cell r="A1097">
            <v>43307</v>
          </cell>
          <cell r="B1097" t="str">
            <v>MANUAL IFU SS GLU METER ITALIAN</v>
          </cell>
          <cell r="C1097">
            <v>35</v>
          </cell>
          <cell r="D1097" t="str">
            <v>USD</v>
          </cell>
          <cell r="E1097">
            <v>12</v>
          </cell>
        </row>
        <row r="1098">
          <cell r="A1098">
            <v>43308</v>
          </cell>
          <cell r="B1098" t="str">
            <v>MANUAL IFU SS GLU METER SPANISH</v>
          </cell>
          <cell r="C1098">
            <v>35</v>
          </cell>
          <cell r="D1098" t="str">
            <v>USD</v>
          </cell>
          <cell r="E1098">
            <v>12</v>
          </cell>
        </row>
        <row r="1099">
          <cell r="A1099">
            <v>43309</v>
          </cell>
          <cell r="B1099" t="str">
            <v>MANUAL IFU SS GLU METER FRENCH</v>
          </cell>
          <cell r="C1099">
            <v>35</v>
          </cell>
          <cell r="D1099" t="str">
            <v>USD</v>
          </cell>
          <cell r="E1099">
            <v>12</v>
          </cell>
        </row>
        <row r="1100">
          <cell r="A1100">
            <v>43310</v>
          </cell>
          <cell r="B1100" t="str">
            <v>MANUAL IFU SS GLU METER GERMAN</v>
          </cell>
          <cell r="C1100">
            <v>35</v>
          </cell>
          <cell r="D1100" t="str">
            <v>USD</v>
          </cell>
          <cell r="E1100">
            <v>12</v>
          </cell>
        </row>
        <row r="1101">
          <cell r="A1101">
            <v>43312</v>
          </cell>
          <cell r="B1101" t="str">
            <v>GUIDE QR SS GLU METER ITALIAN</v>
          </cell>
          <cell r="C1101">
            <v>7</v>
          </cell>
          <cell r="D1101" t="str">
            <v>USD</v>
          </cell>
          <cell r="E1101">
            <v>12</v>
          </cell>
        </row>
        <row r="1102">
          <cell r="A1102">
            <v>43313</v>
          </cell>
          <cell r="B1102" t="str">
            <v>GUIDE QR SS GLU METER SPANISH</v>
          </cell>
          <cell r="C1102">
            <v>7</v>
          </cell>
          <cell r="D1102" t="str">
            <v>USD</v>
          </cell>
          <cell r="E1102">
            <v>12</v>
          </cell>
        </row>
        <row r="1103">
          <cell r="A1103">
            <v>43314</v>
          </cell>
          <cell r="B1103" t="str">
            <v>GUIDE QR SS GLU METER FRENCH</v>
          </cell>
          <cell r="C1103">
            <v>7</v>
          </cell>
          <cell r="D1103" t="str">
            <v>USD</v>
          </cell>
          <cell r="E1103">
            <v>12</v>
          </cell>
        </row>
        <row r="1104">
          <cell r="A1104">
            <v>43317</v>
          </cell>
          <cell r="B1104" t="str">
            <v>STATSENSOR CREATININE QUICK REFERENCE GU</v>
          </cell>
          <cell r="C1104">
            <v>7</v>
          </cell>
          <cell r="D1104" t="str">
            <v>USD</v>
          </cell>
          <cell r="E1104">
            <v>12</v>
          </cell>
        </row>
        <row r="1105">
          <cell r="A1105">
            <v>43596</v>
          </cell>
          <cell r="B1105" t="str">
            <v>KIT WALL MTNG BRKT SSTRIP/SENSOR</v>
          </cell>
          <cell r="C1105">
            <v>17</v>
          </cell>
          <cell r="D1105" t="str">
            <v>USD</v>
          </cell>
          <cell r="E1105">
            <v>12</v>
          </cell>
        </row>
        <row r="1106">
          <cell r="A1106">
            <v>44265</v>
          </cell>
          <cell r="B1106" t="str">
            <v>KIT CORDSET EURO DOCKING STATION</v>
          </cell>
          <cell r="C1106">
            <v>6</v>
          </cell>
          <cell r="D1106" t="str">
            <v>USD</v>
          </cell>
          <cell r="E1106">
            <v>12</v>
          </cell>
        </row>
        <row r="1107">
          <cell r="A1107">
            <v>44266</v>
          </cell>
          <cell r="B1107" t="str">
            <v>KIT CORDSET UK DOCKING STATION</v>
          </cell>
          <cell r="C1107">
            <v>6</v>
          </cell>
          <cell r="D1107" t="str">
            <v>USD</v>
          </cell>
          <cell r="E1107">
            <v>12</v>
          </cell>
        </row>
        <row r="1108">
          <cell r="A1108">
            <v>44267</v>
          </cell>
          <cell r="B1108" t="str">
            <v>KIT CORDSET NORTH AMERICA DOCKING STATIO</v>
          </cell>
          <cell r="C1108">
            <v>14</v>
          </cell>
          <cell r="D1108" t="str">
            <v>USD</v>
          </cell>
          <cell r="E1108">
            <v>12</v>
          </cell>
        </row>
        <row r="1109">
          <cell r="A1109">
            <v>44290</v>
          </cell>
          <cell r="B1109" t="str">
            <v>KIT CABL USB COMM SSTRIP XPRES</v>
          </cell>
          <cell r="C1109">
            <v>70</v>
          </cell>
          <cell r="D1109" t="str">
            <v>USD</v>
          </cell>
          <cell r="E1109">
            <v>12</v>
          </cell>
        </row>
        <row r="1110">
          <cell r="A1110">
            <v>44378</v>
          </cell>
          <cell r="B1110" t="str">
            <v>MANUAL IFU SSTRIP XPRES GLU HOSP METER I</v>
          </cell>
          <cell r="C1110">
            <v>25</v>
          </cell>
          <cell r="D1110" t="str">
            <v>USD</v>
          </cell>
          <cell r="E1110">
            <v>12</v>
          </cell>
        </row>
        <row r="1111">
          <cell r="A1111">
            <v>44381</v>
          </cell>
          <cell r="B1111" t="str">
            <v>MANUAL IFU SSTRIP XPRES GLU HOSP METER G</v>
          </cell>
          <cell r="C1111">
            <v>25</v>
          </cell>
          <cell r="D1111" t="str">
            <v>USD</v>
          </cell>
          <cell r="E1111">
            <v>12</v>
          </cell>
        </row>
        <row r="1112">
          <cell r="A1112">
            <v>44382</v>
          </cell>
          <cell r="B1112" t="str">
            <v>MANUAL IFU SSTRIP XPRES GLU HOSP METER P</v>
          </cell>
          <cell r="C1112">
            <v>25</v>
          </cell>
          <cell r="D1112" t="str">
            <v>USD</v>
          </cell>
          <cell r="E1112">
            <v>12</v>
          </cell>
        </row>
        <row r="1113">
          <cell r="A1113">
            <v>44383</v>
          </cell>
          <cell r="B1113" t="str">
            <v>MANUAL IFU SSTRIP XPRES GLU HOSP METER G</v>
          </cell>
          <cell r="C1113">
            <v>25</v>
          </cell>
          <cell r="D1113" t="str">
            <v>USD</v>
          </cell>
          <cell r="E1113">
            <v>12</v>
          </cell>
        </row>
        <row r="1114">
          <cell r="A1114">
            <v>44384</v>
          </cell>
          <cell r="B1114" t="str">
            <v>MANUAL IFU SSTRIP XPRES GLU HOSP METER F</v>
          </cell>
          <cell r="C1114">
            <v>25</v>
          </cell>
          <cell r="D1114" t="str">
            <v>USD</v>
          </cell>
          <cell r="E1114">
            <v>12</v>
          </cell>
        </row>
        <row r="1115">
          <cell r="A1115">
            <v>44388</v>
          </cell>
          <cell r="B1115" t="str">
            <v>MANUAL IFU SSTRIP XPRES GLU HOSP METER S</v>
          </cell>
          <cell r="C1115">
            <v>25</v>
          </cell>
          <cell r="D1115" t="str">
            <v>USD</v>
          </cell>
          <cell r="E1115">
            <v>12</v>
          </cell>
        </row>
        <row r="1116">
          <cell r="A1116">
            <v>44392</v>
          </cell>
          <cell r="B1116" t="str">
            <v>MANUAL IFU SSTRIP XPRES GLU HOSP METER J</v>
          </cell>
          <cell r="C1116">
            <v>25</v>
          </cell>
          <cell r="D1116" t="str">
            <v>USD</v>
          </cell>
          <cell r="E1116">
            <v>12</v>
          </cell>
        </row>
        <row r="1117">
          <cell r="A1117">
            <v>44929</v>
          </cell>
          <cell r="B1117" t="str">
            <v>CASE CARRYING STATSTRIP XPRESS METERS K</v>
          </cell>
          <cell r="C1117">
            <v>25</v>
          </cell>
          <cell r="D1117" t="str">
            <v>USD</v>
          </cell>
          <cell r="E1117">
            <v>12</v>
          </cell>
        </row>
        <row r="1118">
          <cell r="A1118">
            <v>44995</v>
          </cell>
          <cell r="B1118" t="str">
            <v>REPL BATTERY DOOR 10/PKG SSTRIP</v>
          </cell>
          <cell r="C1118">
            <v>13</v>
          </cell>
          <cell r="D1118" t="str">
            <v>USD</v>
          </cell>
          <cell r="E1118">
            <v>12</v>
          </cell>
        </row>
        <row r="1119">
          <cell r="A1119">
            <v>45304</v>
          </cell>
          <cell r="B1119" t="str">
            <v>MANUAL IFU INTERNATIONAL SSENSOR CREAT M</v>
          </cell>
          <cell r="C1119">
            <v>35</v>
          </cell>
          <cell r="D1119" t="str">
            <v>USD</v>
          </cell>
          <cell r="E1119">
            <v>12</v>
          </cell>
        </row>
        <row r="1120">
          <cell r="A1120">
            <v>45305</v>
          </cell>
          <cell r="B1120" t="str">
            <v>GUIDE QR INTERNATIONAL SSENSOR CREAT MET</v>
          </cell>
          <cell r="C1120">
            <v>7</v>
          </cell>
          <cell r="D1120" t="str">
            <v>USD</v>
          </cell>
          <cell r="E1120">
            <v>12</v>
          </cell>
        </row>
        <row r="1121">
          <cell r="A1121">
            <v>45434</v>
          </cell>
          <cell r="B1121" t="str">
            <v>MANUAL IFU SSTRIP GLU HOSP METER JAPANES</v>
          </cell>
          <cell r="C1121">
            <v>35</v>
          </cell>
          <cell r="D1121" t="str">
            <v>USD</v>
          </cell>
          <cell r="E1121">
            <v>12</v>
          </cell>
        </row>
        <row r="1122">
          <cell r="A1122">
            <v>45435</v>
          </cell>
          <cell r="B1122" t="str">
            <v>MANUAL QRG SSTRIP GLU HOSP METER JAPANES</v>
          </cell>
          <cell r="C1122">
            <v>7</v>
          </cell>
          <cell r="D1122" t="str">
            <v>USD</v>
          </cell>
          <cell r="E1122">
            <v>12</v>
          </cell>
        </row>
        <row r="1123">
          <cell r="A1123">
            <v>45436</v>
          </cell>
          <cell r="B1123" t="str">
            <v>MANUAL IFU SSENS CREAT METER  INTL GERMA</v>
          </cell>
          <cell r="C1123">
            <v>35</v>
          </cell>
          <cell r="D1123" t="str">
            <v>USD</v>
          </cell>
          <cell r="E1123">
            <v>12</v>
          </cell>
        </row>
        <row r="1124">
          <cell r="A1124">
            <v>45437</v>
          </cell>
          <cell r="B1124" t="str">
            <v>MANUAL QRG SSENS CREAT METER  INTL GERMA</v>
          </cell>
          <cell r="C1124">
            <v>7</v>
          </cell>
          <cell r="D1124" t="str">
            <v>USD</v>
          </cell>
          <cell r="E1124">
            <v>12</v>
          </cell>
        </row>
        <row r="1125">
          <cell r="A1125">
            <v>45702</v>
          </cell>
          <cell r="B1125" t="str">
            <v>KIT CARRYING CASE NOVA HOSPITAL METER.</v>
          </cell>
          <cell r="C1125">
            <v>32</v>
          </cell>
          <cell r="D1125" t="str">
            <v>USD</v>
          </cell>
          <cell r="E1125">
            <v>12</v>
          </cell>
        </row>
        <row r="1126">
          <cell r="A1126">
            <v>45884</v>
          </cell>
          <cell r="B1126" t="str">
            <v>MANUAL IFU SSTRIP GLUCOSE KETON ENGLISH</v>
          </cell>
          <cell r="C1126">
            <v>35</v>
          </cell>
          <cell r="D1126" t="str">
            <v>USD</v>
          </cell>
          <cell r="E1126">
            <v>12</v>
          </cell>
        </row>
        <row r="1127">
          <cell r="A1127">
            <v>45885</v>
          </cell>
          <cell r="B1127" t="str">
            <v>GUIDE QR SSTRIP GLUCOSE KETONE ENGLISH E</v>
          </cell>
          <cell r="C1127">
            <v>7</v>
          </cell>
          <cell r="D1127" t="str">
            <v>USD</v>
          </cell>
          <cell r="E1127">
            <v>12</v>
          </cell>
        </row>
        <row r="1128">
          <cell r="A1128">
            <v>45919</v>
          </cell>
          <cell r="B1128" t="str">
            <v>MANUAL QRG SSENS CREAT METER</v>
          </cell>
          <cell r="C1128">
            <v>7</v>
          </cell>
          <cell r="D1128" t="str">
            <v>USD</v>
          </cell>
          <cell r="E1128">
            <v>12</v>
          </cell>
        </row>
        <row r="1129">
          <cell r="A1129">
            <v>45920</v>
          </cell>
          <cell r="B1129" t="str">
            <v>MANUAL IFU SSENS CREAT METER</v>
          </cell>
          <cell r="C1129">
            <v>35</v>
          </cell>
          <cell r="D1129" t="str">
            <v>USD</v>
          </cell>
          <cell r="E1129">
            <v>12</v>
          </cell>
        </row>
        <row r="1130">
          <cell r="A1130">
            <v>46952</v>
          </cell>
          <cell r="B1130" t="str">
            <v>MANUAL IFU SSTRIP XPRESS-I GLUCOSE KETON</v>
          </cell>
          <cell r="C1130">
            <v>7</v>
          </cell>
          <cell r="D1130" t="str">
            <v>USD</v>
          </cell>
          <cell r="E1130">
            <v>12</v>
          </cell>
        </row>
        <row r="1131">
          <cell r="A1131">
            <v>46953</v>
          </cell>
          <cell r="B1131" t="str">
            <v>MANUAL IFU SSTRIP XPRESS-I GLUCOSE KETON</v>
          </cell>
          <cell r="C1131">
            <v>7</v>
          </cell>
          <cell r="D1131" t="str">
            <v>USD</v>
          </cell>
          <cell r="E1131">
            <v>12</v>
          </cell>
        </row>
        <row r="1132">
          <cell r="A1132">
            <v>46954</v>
          </cell>
          <cell r="B1132" t="str">
            <v>MANUAL IFU SSTRIP XPRESS-I GLUCOSE KETON</v>
          </cell>
          <cell r="C1132">
            <v>7</v>
          </cell>
          <cell r="D1132" t="str">
            <v>USD</v>
          </cell>
          <cell r="E1132">
            <v>12</v>
          </cell>
        </row>
        <row r="1133">
          <cell r="A1133">
            <v>46955</v>
          </cell>
          <cell r="B1133" t="str">
            <v>MANUAL IFU SSTRIP XPRESS-I GLUCOSE KETON</v>
          </cell>
          <cell r="C1133">
            <v>7</v>
          </cell>
          <cell r="D1133" t="str">
            <v>USD</v>
          </cell>
          <cell r="E1133">
            <v>12</v>
          </cell>
        </row>
        <row r="1134">
          <cell r="A1134">
            <v>46956</v>
          </cell>
          <cell r="B1134" t="str">
            <v>MANUAL IFU SSTRIP XPRESS-I GLUCOSE KETON</v>
          </cell>
          <cell r="C1134">
            <v>7</v>
          </cell>
          <cell r="D1134" t="str">
            <v>USD</v>
          </cell>
          <cell r="E1134">
            <v>12</v>
          </cell>
        </row>
        <row r="1135">
          <cell r="A1135">
            <v>46960</v>
          </cell>
          <cell r="B1135" t="str">
            <v>MANUAL IFU SSTRIP XPRESS-I GLUCOSE KETON</v>
          </cell>
          <cell r="C1135">
            <v>7</v>
          </cell>
          <cell r="D1135" t="str">
            <v>USD</v>
          </cell>
          <cell r="E1135">
            <v>12</v>
          </cell>
        </row>
        <row r="1136">
          <cell r="A1136">
            <v>46962</v>
          </cell>
          <cell r="B1136" t="str">
            <v>MANUAL IFU SSTRIP XPRESS-I GLUCOSE KETON</v>
          </cell>
          <cell r="C1136">
            <v>7</v>
          </cell>
          <cell r="D1136" t="str">
            <v>USD</v>
          </cell>
          <cell r="E1136">
            <v>12</v>
          </cell>
        </row>
        <row r="1137">
          <cell r="A1137">
            <v>46963</v>
          </cell>
          <cell r="B1137" t="str">
            <v>GUIDE QREF SSTRIP XPRESS-I GLUCOSE KETON</v>
          </cell>
          <cell r="C1137">
            <v>6</v>
          </cell>
          <cell r="D1137" t="str">
            <v>USD</v>
          </cell>
          <cell r="E1137">
            <v>12</v>
          </cell>
        </row>
        <row r="1138">
          <cell r="A1138">
            <v>47631</v>
          </cell>
          <cell r="B1138" t="str">
            <v>GUIDE QREF SSTRIP XPRESS LACTATE</v>
          </cell>
          <cell r="C1138">
            <v>6</v>
          </cell>
          <cell r="D1138" t="str">
            <v>USD</v>
          </cell>
          <cell r="E1138">
            <v>12</v>
          </cell>
        </row>
        <row r="1139">
          <cell r="A1139">
            <v>47632</v>
          </cell>
          <cell r="B1139" t="str">
            <v>MANUAL IFU SSTRIP LACTATE ENGLISH EN</v>
          </cell>
          <cell r="C1139">
            <v>35</v>
          </cell>
          <cell r="D1139" t="str">
            <v>USD</v>
          </cell>
          <cell r="E1139">
            <v>12</v>
          </cell>
        </row>
        <row r="1140">
          <cell r="A1140">
            <v>47633</v>
          </cell>
          <cell r="B1140" t="str">
            <v>MANUAL IFU SSTRIP LACTATE     SPANISH ES</v>
          </cell>
          <cell r="C1140">
            <v>35</v>
          </cell>
          <cell r="D1140" t="str">
            <v>USD</v>
          </cell>
          <cell r="E1140">
            <v>12</v>
          </cell>
        </row>
        <row r="1141">
          <cell r="A1141">
            <v>47634</v>
          </cell>
          <cell r="B1141" t="str">
            <v>MANUAL IFU SSTRIP LACTATE  FRENCH FR</v>
          </cell>
          <cell r="C1141">
            <v>35</v>
          </cell>
          <cell r="D1141" t="str">
            <v>USD</v>
          </cell>
          <cell r="E1141">
            <v>12</v>
          </cell>
        </row>
        <row r="1142">
          <cell r="A1142">
            <v>47635</v>
          </cell>
          <cell r="B1142" t="str">
            <v>MANUAL IFU SSTRIP LACTATE ITALIAN IT</v>
          </cell>
          <cell r="C1142">
            <v>35</v>
          </cell>
          <cell r="D1142" t="str">
            <v>USD</v>
          </cell>
          <cell r="E1142">
            <v>12</v>
          </cell>
        </row>
        <row r="1143">
          <cell r="A1143">
            <v>47636</v>
          </cell>
          <cell r="B1143" t="str">
            <v>MANUAL IFU SSTRIP LACTATE GERMAN DE</v>
          </cell>
          <cell r="C1143">
            <v>35</v>
          </cell>
          <cell r="D1143" t="str">
            <v>USD</v>
          </cell>
          <cell r="E1143">
            <v>12</v>
          </cell>
        </row>
        <row r="1144">
          <cell r="A1144">
            <v>47637</v>
          </cell>
          <cell r="B1144" t="str">
            <v>MANUAL IFU SSTRIP LACTATE JAPANESE J</v>
          </cell>
          <cell r="C1144">
            <v>35</v>
          </cell>
          <cell r="D1144" t="str">
            <v>USD</v>
          </cell>
          <cell r="E1144">
            <v>12</v>
          </cell>
        </row>
        <row r="1145">
          <cell r="A1145">
            <v>47643</v>
          </cell>
          <cell r="B1145" t="str">
            <v>GUIDE QR SSTRIP LACTATE ENGLISH EN</v>
          </cell>
          <cell r="C1145">
            <v>7</v>
          </cell>
          <cell r="D1145" t="str">
            <v>USD</v>
          </cell>
          <cell r="E1145">
            <v>12</v>
          </cell>
        </row>
        <row r="1146">
          <cell r="A1146">
            <v>47644</v>
          </cell>
          <cell r="B1146" t="str">
            <v>GUIDE QR SSTRIP LACTATE SPANISH ES</v>
          </cell>
          <cell r="C1146">
            <v>7</v>
          </cell>
          <cell r="D1146" t="str">
            <v>USD</v>
          </cell>
          <cell r="E1146">
            <v>12</v>
          </cell>
        </row>
        <row r="1147">
          <cell r="A1147">
            <v>47645</v>
          </cell>
          <cell r="B1147" t="str">
            <v>GUIDE QR SSTRIP LACTATE FRENCH FR</v>
          </cell>
          <cell r="C1147">
            <v>7</v>
          </cell>
          <cell r="D1147" t="str">
            <v>USD</v>
          </cell>
          <cell r="E1147">
            <v>12</v>
          </cell>
        </row>
        <row r="1148">
          <cell r="A1148">
            <v>47646</v>
          </cell>
          <cell r="B1148" t="str">
            <v>GUIDE QR SSTRIP LACTATE ITALIAN IT</v>
          </cell>
          <cell r="C1148">
            <v>7</v>
          </cell>
          <cell r="D1148" t="str">
            <v>USD</v>
          </cell>
          <cell r="E1148">
            <v>12</v>
          </cell>
        </row>
        <row r="1149">
          <cell r="A1149">
            <v>47647</v>
          </cell>
          <cell r="B1149" t="str">
            <v>GUIDE QR SSTRIP LACTATE GERMAN DE</v>
          </cell>
          <cell r="C1149">
            <v>7</v>
          </cell>
          <cell r="D1149" t="str">
            <v>USD</v>
          </cell>
          <cell r="E1149">
            <v>12</v>
          </cell>
        </row>
        <row r="1150">
          <cell r="A1150">
            <v>47648</v>
          </cell>
          <cell r="B1150" t="str">
            <v>GUIDE QR SSTRIP LACTATE JAPANESE JA</v>
          </cell>
          <cell r="C1150">
            <v>7</v>
          </cell>
          <cell r="D1150" t="str">
            <v>USD</v>
          </cell>
          <cell r="E1150">
            <v>12</v>
          </cell>
        </row>
        <row r="1151">
          <cell r="A1151">
            <v>47654</v>
          </cell>
          <cell r="B1151" t="str">
            <v>MANUAL IFU SSTRIP XPRESS LACTATE ENGLISH</v>
          </cell>
          <cell r="C1151">
            <v>7</v>
          </cell>
          <cell r="D1151" t="str">
            <v>USD</v>
          </cell>
          <cell r="E1151">
            <v>12</v>
          </cell>
        </row>
        <row r="1152">
          <cell r="A1152">
            <v>47655</v>
          </cell>
          <cell r="B1152" t="str">
            <v>MANUAL IFU SSTRIP XPRESS LACTATE SPANISH</v>
          </cell>
          <cell r="C1152">
            <v>7</v>
          </cell>
          <cell r="D1152" t="str">
            <v>USD</v>
          </cell>
          <cell r="E1152">
            <v>12</v>
          </cell>
        </row>
        <row r="1153">
          <cell r="A1153">
            <v>47656</v>
          </cell>
          <cell r="B1153" t="str">
            <v>MANUAL IFU SSTRIP XPRESS LACTATE FRENCH</v>
          </cell>
          <cell r="C1153">
            <v>7</v>
          </cell>
          <cell r="D1153" t="str">
            <v>USD</v>
          </cell>
          <cell r="E1153">
            <v>12</v>
          </cell>
        </row>
        <row r="1154">
          <cell r="A1154">
            <v>47657</v>
          </cell>
          <cell r="B1154" t="str">
            <v>MANUAL IFU SSTRIP XPRESS LACTATE ITALIAN</v>
          </cell>
          <cell r="C1154">
            <v>7</v>
          </cell>
          <cell r="D1154" t="str">
            <v>USD</v>
          </cell>
          <cell r="E1154">
            <v>12</v>
          </cell>
        </row>
        <row r="1155">
          <cell r="A1155">
            <v>47658</v>
          </cell>
          <cell r="B1155" t="str">
            <v>MANUAL IFU SSTRIP XPRESS LACTATE GERMAN</v>
          </cell>
          <cell r="C1155">
            <v>7</v>
          </cell>
          <cell r="D1155" t="str">
            <v>USD</v>
          </cell>
          <cell r="E1155">
            <v>12</v>
          </cell>
        </row>
        <row r="1156">
          <cell r="A1156">
            <v>47659</v>
          </cell>
          <cell r="B1156" t="str">
            <v>MANUAL IFU SSTRIP XPRESS LACTATE JAPANES</v>
          </cell>
          <cell r="C1156">
            <v>7</v>
          </cell>
          <cell r="D1156" t="str">
            <v>USD</v>
          </cell>
          <cell r="E1156">
            <v>12</v>
          </cell>
        </row>
        <row r="1157">
          <cell r="A1157">
            <v>52317</v>
          </cell>
          <cell r="B1157" t="str">
            <v>KIT PWR SPLY &amp; CORD DOCK USA</v>
          </cell>
          <cell r="C1157">
            <v>14</v>
          </cell>
          <cell r="D1157" t="str">
            <v>USD</v>
          </cell>
          <cell r="E1157">
            <v>12</v>
          </cell>
        </row>
        <row r="1158">
          <cell r="A1158">
            <v>52318</v>
          </cell>
          <cell r="B1158" t="str">
            <v>KIT PWR SPLY &amp; CORD DOCK AUS</v>
          </cell>
          <cell r="C1158">
            <v>10</v>
          </cell>
          <cell r="D1158" t="str">
            <v>USD</v>
          </cell>
          <cell r="E1158">
            <v>12</v>
          </cell>
        </row>
        <row r="1159">
          <cell r="A1159">
            <v>52319</v>
          </cell>
          <cell r="B1159" t="str">
            <v>KIT PWR SPLY &amp; CORD DOCK UK</v>
          </cell>
          <cell r="C1159">
            <v>10</v>
          </cell>
          <cell r="D1159" t="str">
            <v>USD</v>
          </cell>
          <cell r="E1159">
            <v>12</v>
          </cell>
        </row>
        <row r="1160">
          <cell r="A1160">
            <v>52320</v>
          </cell>
          <cell r="B1160" t="str">
            <v>KIT PWR SPLY &amp; CORD DOCK EURO</v>
          </cell>
          <cell r="C1160">
            <v>10</v>
          </cell>
          <cell r="D1160" t="str">
            <v>USD</v>
          </cell>
          <cell r="E1160">
            <v>12</v>
          </cell>
        </row>
        <row r="1161">
          <cell r="A1161">
            <v>52413</v>
          </cell>
          <cell r="B1161" t="str">
            <v>POWER SUPPLY MENB1060 24V UNIV 100-240V</v>
          </cell>
          <cell r="C1161">
            <v>46</v>
          </cell>
          <cell r="D1161" t="str">
            <v>USD</v>
          </cell>
          <cell r="E1161">
            <v>12</v>
          </cell>
        </row>
        <row r="1162">
          <cell r="A1162">
            <v>52872</v>
          </cell>
          <cell r="B1162" t="str">
            <v>CORD PWR RT ANGLE EU TO IEC-320 C-13 13A</v>
          </cell>
          <cell r="C1162">
            <v>10</v>
          </cell>
          <cell r="D1162" t="str">
            <v>USD</v>
          </cell>
          <cell r="E1162">
            <v>12</v>
          </cell>
        </row>
        <row r="1163">
          <cell r="A1163">
            <v>53425</v>
          </cell>
          <cell r="B1163" t="str">
            <v>KIT CARRY CASE GEN 1.75 MTR &amp; SUPPLIES</v>
          </cell>
          <cell r="C1163">
            <v>32</v>
          </cell>
          <cell r="D1163" t="str">
            <v>USD</v>
          </cell>
          <cell r="E1163">
            <v>12</v>
          </cell>
        </row>
        <row r="1164">
          <cell r="A1164">
            <v>53546</v>
          </cell>
          <cell r="B1164" t="str">
            <v>BAG GEN 1.75 HOSP METER SSTRIP/SSENSOR 1</v>
          </cell>
          <cell r="C1164">
            <v>23</v>
          </cell>
          <cell r="D1164" t="str">
            <v>USD</v>
          </cell>
          <cell r="E1164">
            <v>12</v>
          </cell>
        </row>
        <row r="1165">
          <cell r="A1165">
            <v>53737</v>
          </cell>
          <cell r="B1165" t="str">
            <v>MANUAL IFU SSTRIP GLU KET 1.75 ITALIAN</v>
          </cell>
          <cell r="C1165">
            <v>18</v>
          </cell>
          <cell r="D1165" t="str">
            <v>USD</v>
          </cell>
          <cell r="E1165">
            <v>12</v>
          </cell>
        </row>
        <row r="1166">
          <cell r="A1166">
            <v>55830</v>
          </cell>
          <cell r="B1166" t="str">
            <v>KIT PWR CORD USA 13A/125V 3 COND</v>
          </cell>
          <cell r="C1166">
            <v>6</v>
          </cell>
          <cell r="D1166" t="str">
            <v>USD</v>
          </cell>
          <cell r="E1166">
            <v>12</v>
          </cell>
        </row>
        <row r="1167">
          <cell r="A1167">
            <v>57081</v>
          </cell>
          <cell r="B1167" t="str">
            <v>BATTERY 2-PK AAA XPRESS2</v>
          </cell>
          <cell r="C1167">
            <v>5</v>
          </cell>
          <cell r="D1167" t="str">
            <v>USD</v>
          </cell>
          <cell r="E1167">
            <v>12</v>
          </cell>
        </row>
        <row r="1168">
          <cell r="A1168">
            <v>57287</v>
          </cell>
          <cell r="B1168" t="str">
            <v>KIT CABLE USB COMM STRIP XPRESS 2</v>
          </cell>
          <cell r="C1168">
            <v>70</v>
          </cell>
          <cell r="D1168" t="str">
            <v>USD</v>
          </cell>
          <cell r="E1168">
            <v>12</v>
          </cell>
        </row>
        <row r="1169">
          <cell r="A1169">
            <v>59060</v>
          </cell>
          <cell r="B1169" t="str">
            <v>KIT DOCK MTRCON1 POS GEN 1.86 STATSTRIPA</v>
          </cell>
          <cell r="C1169">
            <v>100</v>
          </cell>
          <cell r="D1169" t="str">
            <v>USD</v>
          </cell>
          <cell r="E1169">
            <v>12</v>
          </cell>
        </row>
        <row r="1170">
          <cell r="A1170">
            <v>59629</v>
          </cell>
          <cell r="B1170" t="str">
            <v>MANUAL IFU StatStripA GLU/CREA JA</v>
          </cell>
          <cell r="C1170">
            <v>7</v>
          </cell>
          <cell r="D1170" t="str">
            <v>USD</v>
          </cell>
          <cell r="E1170">
            <v>12</v>
          </cell>
        </row>
        <row r="1171">
          <cell r="A1171">
            <v>60273</v>
          </cell>
          <cell r="B1171" t="str">
            <v>MANUAL IFU STATSTRIP H&amp;H METER IT</v>
          </cell>
          <cell r="C1171">
            <v>16</v>
          </cell>
          <cell r="D1171" t="str">
            <v>USD</v>
          </cell>
          <cell r="E1171">
            <v>12</v>
          </cell>
        </row>
        <row r="1172">
          <cell r="A1172">
            <v>60896</v>
          </cell>
          <cell r="B1172" t="str">
            <v>MANUAL IFU  SStripA GluCrea Self-Test IT</v>
          </cell>
          <cell r="C1172">
            <v>38</v>
          </cell>
          <cell r="D1172" t="str">
            <v>USD</v>
          </cell>
          <cell r="E1172">
            <v>12</v>
          </cell>
        </row>
        <row r="1173">
          <cell r="A1173">
            <v>61399</v>
          </cell>
          <cell r="B1173" t="str">
            <v>CABLE ASSY DC PWR USB-AG 2M EMS CASE</v>
          </cell>
          <cell r="C1173">
            <v>20</v>
          </cell>
          <cell r="D1173" t="str">
            <v>USD</v>
          </cell>
          <cell r="E1173">
            <v>12</v>
          </cell>
        </row>
        <row r="1174">
          <cell r="A1174">
            <v>62659</v>
          </cell>
          <cell r="B1174" t="str">
            <v>MANUAL IFU LACTATE PLUS</v>
          </cell>
          <cell r="C1174">
            <v>18</v>
          </cell>
          <cell r="D1174" t="str">
            <v>USD</v>
          </cell>
          <cell r="E1174">
            <v>12</v>
          </cell>
        </row>
        <row r="1175">
          <cell r="A1175">
            <v>62951</v>
          </cell>
          <cell r="B1175" t="str">
            <v>KIT CABLE USB COMM XPRESS2 LAC PLUS</v>
          </cell>
          <cell r="C1175">
            <v>62</v>
          </cell>
          <cell r="D1175" t="str">
            <v>USD</v>
          </cell>
          <cell r="E1175">
            <v>12</v>
          </cell>
        </row>
        <row r="1176">
          <cell r="A1176">
            <v>62968</v>
          </cell>
          <cell r="B1176" t="str">
            <v>ASSY XPRESS 2 EMS CASE</v>
          </cell>
          <cell r="C1176">
            <v>100</v>
          </cell>
          <cell r="D1176" t="str">
            <v>USD</v>
          </cell>
          <cell r="E1176">
            <v>12</v>
          </cell>
        </row>
        <row r="1177">
          <cell r="A1177">
            <v>64322</v>
          </cell>
          <cell r="B1177" t="str">
            <v>MANUAL IFU NOVA MAX PRO CREAT EGFR (EN)</v>
          </cell>
          <cell r="C1177">
            <v>6</v>
          </cell>
          <cell r="D1177" t="str">
            <v>USD</v>
          </cell>
          <cell r="E1177">
            <v>12</v>
          </cell>
        </row>
        <row r="1178">
          <cell r="A1178">
            <v>64916</v>
          </cell>
          <cell r="B1178" t="str">
            <v>REPL CASE EGFR AZ</v>
          </cell>
          <cell r="C1178">
            <v>28</v>
          </cell>
          <cell r="D1178" t="str">
            <v>USD</v>
          </cell>
          <cell r="E1178">
            <v>12</v>
          </cell>
        </row>
        <row r="1179">
          <cell r="A1179">
            <v>65738</v>
          </cell>
          <cell r="B1179" t="str">
            <v>PWR SUPPLY ME60 NO PSE 24V UNIV 100-240V</v>
          </cell>
          <cell r="C1179">
            <v>53</v>
          </cell>
          <cell r="D1179" t="str">
            <v>USD</v>
          </cell>
          <cell r="E1179">
            <v>12</v>
          </cell>
        </row>
        <row r="1180">
          <cell r="A1180">
            <v>65828</v>
          </cell>
          <cell r="B1180" t="str">
            <v>PWR SUP UNIV ACIN 12VO 24W W/ BLADE KIT</v>
          </cell>
          <cell r="C1180">
            <v>14</v>
          </cell>
          <cell r="D1180" t="str">
            <v>USD</v>
          </cell>
          <cell r="E1180">
            <v>12</v>
          </cell>
        </row>
        <row r="1181">
          <cell r="A1181">
            <v>66769</v>
          </cell>
          <cell r="B1181" t="str">
            <v>POWER SUPPLY ME90 100-240VIN 12VO MEDIC</v>
          </cell>
          <cell r="C1181">
            <v>75</v>
          </cell>
          <cell r="D1181" t="str">
            <v>USD</v>
          </cell>
          <cell r="E1181">
            <v>12</v>
          </cell>
        </row>
        <row r="1182">
          <cell r="A1182">
            <v>6135</v>
          </cell>
          <cell r="B1182" t="str">
            <v>ASSY SEPTUM RETAINER STP</v>
          </cell>
          <cell r="C1182">
            <v>11</v>
          </cell>
          <cell r="D1182" t="str">
            <v>USD</v>
          </cell>
          <cell r="E1182">
            <v>13</v>
          </cell>
        </row>
        <row r="1183">
          <cell r="A1183">
            <v>6857</v>
          </cell>
          <cell r="B1183" t="str">
            <v>CONDITIONING SOLN PC02/TC02</v>
          </cell>
          <cell r="C1183">
            <v>21</v>
          </cell>
          <cell r="D1183" t="str">
            <v>USD</v>
          </cell>
          <cell r="E1183">
            <v>13</v>
          </cell>
        </row>
        <row r="1184">
          <cell r="A1184">
            <v>9458</v>
          </cell>
          <cell r="B1184" t="str">
            <v>SENSOR CONDITIONING HOLDER</v>
          </cell>
          <cell r="C1184">
            <v>21.5</v>
          </cell>
          <cell r="D1184" t="str">
            <v>USD</v>
          </cell>
          <cell r="E1184">
            <v>13</v>
          </cell>
        </row>
        <row r="1185">
          <cell r="A1185">
            <v>11272</v>
          </cell>
          <cell r="B1185" t="str">
            <v>SOLN CLEANING NOVA</v>
          </cell>
          <cell r="C1185">
            <v>22</v>
          </cell>
          <cell r="D1185" t="str">
            <v>USD</v>
          </cell>
          <cell r="E1185">
            <v>13</v>
          </cell>
        </row>
        <row r="1186">
          <cell r="A1186">
            <v>11802</v>
          </cell>
          <cell r="B1186" t="str">
            <v>CLEANING AGENT PREHEATER STP</v>
          </cell>
          <cell r="C1186">
            <v>25.5</v>
          </cell>
          <cell r="D1186" t="str">
            <v>USD</v>
          </cell>
          <cell r="E1186">
            <v>13</v>
          </cell>
        </row>
        <row r="1187">
          <cell r="A1187">
            <v>12704</v>
          </cell>
          <cell r="B1187" t="str">
            <v>SOLN PREHEATER DEPROTEINIZING STP</v>
          </cell>
          <cell r="C1187">
            <v>27.5</v>
          </cell>
          <cell r="D1187" t="str">
            <v>USD</v>
          </cell>
          <cell r="E1187">
            <v>13</v>
          </cell>
        </row>
        <row r="1188">
          <cell r="A1188">
            <v>13409</v>
          </cell>
          <cell r="B1188" t="str">
            <v>SENSOR SOAKING SOLUTION</v>
          </cell>
          <cell r="C1188">
            <v>8</v>
          </cell>
          <cell r="D1188" t="str">
            <v>USD</v>
          </cell>
          <cell r="E1188">
            <v>13</v>
          </cell>
        </row>
        <row r="1189">
          <cell r="A1189">
            <v>21497</v>
          </cell>
          <cell r="B1189" t="str">
            <v>ASSY REF LINE STP PHOX SERIES</v>
          </cell>
          <cell r="C1189">
            <v>19</v>
          </cell>
          <cell r="D1189" t="str">
            <v>USD</v>
          </cell>
          <cell r="E1189">
            <v>13</v>
          </cell>
        </row>
        <row r="1190">
          <cell r="A1190">
            <v>21513</v>
          </cell>
          <cell r="B1190" t="str">
            <v>AIR DETECTOR</v>
          </cell>
          <cell r="C1190">
            <v>185</v>
          </cell>
          <cell r="D1190" t="str">
            <v>USD</v>
          </cell>
          <cell r="E1190">
            <v>13</v>
          </cell>
        </row>
        <row r="1191">
          <cell r="A1191">
            <v>21520</v>
          </cell>
          <cell r="B1191" t="str">
            <v>ELECTRODE PHOX REF</v>
          </cell>
          <cell r="C1191">
            <v>279</v>
          </cell>
          <cell r="D1191" t="str">
            <v>USD</v>
          </cell>
          <cell r="E1191">
            <v>13</v>
          </cell>
        </row>
        <row r="1192">
          <cell r="A1192">
            <v>21521</v>
          </cell>
          <cell r="B1192" t="str">
            <v>SENSOR PO2 PHOX SERIES</v>
          </cell>
          <cell r="C1192">
            <v>462.5</v>
          </cell>
          <cell r="D1192" t="str">
            <v>USD</v>
          </cell>
          <cell r="E1192">
            <v>13</v>
          </cell>
        </row>
        <row r="1193">
          <cell r="A1193">
            <v>21522</v>
          </cell>
          <cell r="B1193" t="str">
            <v>SENSOR PH PHOX SERIES</v>
          </cell>
          <cell r="C1193">
            <v>418</v>
          </cell>
          <cell r="D1193" t="str">
            <v>USD</v>
          </cell>
          <cell r="E1193">
            <v>13</v>
          </cell>
        </row>
        <row r="1194">
          <cell r="A1194">
            <v>21524</v>
          </cell>
          <cell r="B1194" t="str">
            <v>SENSOR PCO2 PHOX SERIES</v>
          </cell>
          <cell r="C1194">
            <v>462.5</v>
          </cell>
          <cell r="D1194" t="str">
            <v>USD</v>
          </cell>
          <cell r="E1194">
            <v>13</v>
          </cell>
        </row>
        <row r="1195">
          <cell r="A1195">
            <v>21795</v>
          </cell>
          <cell r="B1195" t="str">
            <v>PO2 MEMBRANED CAP KIT PHOX STP PHOX SERI</v>
          </cell>
          <cell r="C1195">
            <v>63.5</v>
          </cell>
          <cell r="D1195" t="str">
            <v>USD</v>
          </cell>
          <cell r="E1195">
            <v>13</v>
          </cell>
        </row>
        <row r="1196">
          <cell r="A1196">
            <v>21926</v>
          </cell>
          <cell r="B1196" t="str">
            <v>WASTE LINE ASSY EXTERNAL</v>
          </cell>
          <cell r="C1196">
            <v>19</v>
          </cell>
          <cell r="D1196" t="str">
            <v>USD</v>
          </cell>
          <cell r="E1196">
            <v>13</v>
          </cell>
        </row>
        <row r="1197">
          <cell r="A1197">
            <v>22507</v>
          </cell>
          <cell r="B1197" t="str">
            <v>ASSY SENSOR BLANK STP PHOX SERIES</v>
          </cell>
          <cell r="C1197">
            <v>22.5</v>
          </cell>
          <cell r="D1197" t="str">
            <v>USD</v>
          </cell>
          <cell r="E1197">
            <v>13</v>
          </cell>
        </row>
        <row r="1198">
          <cell r="A1198">
            <v>23298</v>
          </cell>
          <cell r="B1198" t="str">
            <v>PAPER THERMAL 5 ROLLS</v>
          </cell>
          <cell r="C1198">
            <v>22.5</v>
          </cell>
          <cell r="D1198" t="str">
            <v>USD</v>
          </cell>
          <cell r="E1198">
            <v>13</v>
          </cell>
        </row>
        <row r="1199">
          <cell r="A1199">
            <v>23397</v>
          </cell>
          <cell r="B1199" t="str">
            <v>CONDITIONING SOLN PH</v>
          </cell>
          <cell r="C1199">
            <v>25.5</v>
          </cell>
          <cell r="D1199" t="str">
            <v>USD</v>
          </cell>
          <cell r="E1199">
            <v>13</v>
          </cell>
        </row>
        <row r="1200">
          <cell r="A1200">
            <v>25048</v>
          </cell>
          <cell r="B1200" t="str">
            <v>KIT PCO2 MEMBRANE CAP TRI-PAK STP PHOX S</v>
          </cell>
          <cell r="C1200">
            <v>57.5</v>
          </cell>
          <cell r="D1200" t="str">
            <v>USD</v>
          </cell>
          <cell r="E1200">
            <v>13</v>
          </cell>
        </row>
        <row r="1201">
          <cell r="A1201">
            <v>32965</v>
          </cell>
          <cell r="B1201" t="str">
            <v>ASSY W&amp;R PUMP TUBING W/W&amp;R LINES PHOX +</v>
          </cell>
          <cell r="C1201">
            <v>74</v>
          </cell>
          <cell r="D1201" t="str">
            <v>USD</v>
          </cell>
          <cell r="E1201">
            <v>13</v>
          </cell>
        </row>
        <row r="1202">
          <cell r="A1202">
            <v>44375</v>
          </cell>
          <cell r="B1202" t="str">
            <v>TUBE DISPENSER 5uL 50PK</v>
          </cell>
          <cell r="C1202">
            <v>6</v>
          </cell>
          <cell r="D1202" t="str">
            <v>USD</v>
          </cell>
          <cell r="E1202">
            <v>13</v>
          </cell>
        </row>
        <row r="1203">
          <cell r="A1203">
            <v>49200</v>
          </cell>
          <cell r="B1203" t="str">
            <v>PAPER THERMAL 5 ROLLS/PKG</v>
          </cell>
          <cell r="C1203">
            <v>24.72</v>
          </cell>
          <cell r="D1203" t="str">
            <v>USD</v>
          </cell>
          <cell r="E1203">
            <v>13</v>
          </cell>
        </row>
        <row r="1204">
          <cell r="A1204">
            <v>49670</v>
          </cell>
          <cell r="B1204" t="str">
            <v>SENSOR BLANK MG PHOX ULTRA/CCX</v>
          </cell>
          <cell r="C1204">
            <v>22.66</v>
          </cell>
          <cell r="D1204" t="str">
            <v>USD</v>
          </cell>
          <cell r="E1204">
            <v>13</v>
          </cell>
        </row>
        <row r="1205">
          <cell r="A1205">
            <v>49846</v>
          </cell>
          <cell r="B1205" t="str">
            <v>ASSY W&amp;R PUMP TUBING PHOX</v>
          </cell>
          <cell r="C1205">
            <v>58.5</v>
          </cell>
          <cell r="D1205" t="str">
            <v>USD</v>
          </cell>
          <cell r="E1205">
            <v>13</v>
          </cell>
        </row>
        <row r="1206">
          <cell r="A1206">
            <v>49847</v>
          </cell>
          <cell r="B1206" t="str">
            <v>ASSY W&amp;R PUMP TUBING W/W&amp;R LINES PHOX</v>
          </cell>
          <cell r="C1206">
            <v>74</v>
          </cell>
          <cell r="D1206" t="str">
            <v>USD</v>
          </cell>
          <cell r="E1206">
            <v>13</v>
          </cell>
        </row>
        <row r="1207">
          <cell r="A1207">
            <v>53727</v>
          </cell>
          <cell r="B1207" t="str">
            <v>POWER SUPPLY BACKUP 120V 330VA MEDICAL</v>
          </cell>
          <cell r="C1207">
            <v>700</v>
          </cell>
          <cell r="D1207" t="str">
            <v>USD</v>
          </cell>
          <cell r="E1207">
            <v>13</v>
          </cell>
        </row>
        <row r="1208">
          <cell r="A1208">
            <v>12676</v>
          </cell>
          <cell r="B1208" t="str">
            <v>BRKT MTG AUTOSAMP CRS ZINC CHROMATE</v>
          </cell>
          <cell r="C1208">
            <v>49</v>
          </cell>
          <cell r="D1208" t="str">
            <v>USD</v>
          </cell>
          <cell r="E1208">
            <v>14</v>
          </cell>
        </row>
        <row r="1209">
          <cell r="A1209">
            <v>12705</v>
          </cell>
          <cell r="B1209" t="str">
            <v>SPRING EXTS .46X.045X4.82 MUSIC WIRE 2.5</v>
          </cell>
          <cell r="C1209">
            <v>9</v>
          </cell>
          <cell r="D1209" t="str">
            <v>USD</v>
          </cell>
          <cell r="E1209">
            <v>14</v>
          </cell>
        </row>
        <row r="1210">
          <cell r="A1210">
            <v>12707</v>
          </cell>
          <cell r="B1210" t="str">
            <v>BRKT MICRO SWITCH 2.14X1.0 CRS ZINC</v>
          </cell>
          <cell r="C1210">
            <v>18</v>
          </cell>
          <cell r="D1210" t="str">
            <v>USD</v>
          </cell>
          <cell r="E1210">
            <v>14</v>
          </cell>
        </row>
        <row r="1211">
          <cell r="A1211">
            <v>12724</v>
          </cell>
          <cell r="B1211" t="str">
            <v>PIN STOP AUTOSAMPLR DRAW 1.675L ALM CHRO</v>
          </cell>
          <cell r="C1211">
            <v>48</v>
          </cell>
          <cell r="D1211" t="str">
            <v>USD</v>
          </cell>
          <cell r="E1211">
            <v>14</v>
          </cell>
        </row>
        <row r="1212">
          <cell r="A1212">
            <v>12725</v>
          </cell>
          <cell r="B1212" t="str">
            <v>COVER SAMPLER NCRT</v>
          </cell>
          <cell r="C1212">
            <v>20</v>
          </cell>
          <cell r="D1212" t="str">
            <v>USD</v>
          </cell>
          <cell r="E1212">
            <v>14</v>
          </cell>
        </row>
        <row r="1213">
          <cell r="A1213">
            <v>12761</v>
          </cell>
          <cell r="B1213" t="str">
            <v>CABL ASSY OPTO SWITCH SAMPLER NCRT</v>
          </cell>
          <cell r="C1213">
            <v>18</v>
          </cell>
          <cell r="D1213" t="str">
            <v>USD</v>
          </cell>
          <cell r="E1213">
            <v>14</v>
          </cell>
        </row>
        <row r="1214">
          <cell r="A1214">
            <v>12779</v>
          </cell>
          <cell r="B1214" t="str">
            <v>CABL ASSY PRINTER SIGNAL NCRT</v>
          </cell>
          <cell r="C1214">
            <v>6</v>
          </cell>
          <cell r="D1214" t="str">
            <v>USD</v>
          </cell>
          <cell r="E1214">
            <v>14</v>
          </cell>
        </row>
        <row r="1215">
          <cell r="A1215">
            <v>12781</v>
          </cell>
          <cell r="B1215" t="str">
            <v>CABL ASSY PUMP OPTO NCRT</v>
          </cell>
          <cell r="C1215">
            <v>26</v>
          </cell>
          <cell r="D1215" t="str">
            <v>USD</v>
          </cell>
          <cell r="E1215">
            <v>14</v>
          </cell>
        </row>
        <row r="1216">
          <cell r="A1216">
            <v>12895</v>
          </cell>
          <cell r="B1216" t="str">
            <v>ARM SAMPLER MERC</v>
          </cell>
          <cell r="C1216">
            <v>8</v>
          </cell>
          <cell r="D1216" t="str">
            <v>USD</v>
          </cell>
          <cell r="E1216">
            <v>14</v>
          </cell>
        </row>
        <row r="1217">
          <cell r="A1217">
            <v>12942</v>
          </cell>
          <cell r="B1217" t="str">
            <v>BEZEL PRINTER NOVA CRT</v>
          </cell>
          <cell r="C1217">
            <v>64</v>
          </cell>
          <cell r="D1217" t="str">
            <v>USD</v>
          </cell>
          <cell r="E1217">
            <v>14</v>
          </cell>
        </row>
        <row r="1218">
          <cell r="A1218">
            <v>13145</v>
          </cell>
          <cell r="B1218" t="str">
            <v>WSHR STOP PIN</v>
          </cell>
          <cell r="C1218">
            <v>4</v>
          </cell>
          <cell r="D1218" t="str">
            <v>USD</v>
          </cell>
          <cell r="E1218">
            <v>14</v>
          </cell>
        </row>
        <row r="1219">
          <cell r="A1219">
            <v>13164</v>
          </cell>
          <cell r="B1219" t="str">
            <v>CABL ASSY SAMPLER OPTO SWITCH</v>
          </cell>
          <cell r="C1219">
            <v>31</v>
          </cell>
          <cell r="D1219" t="str">
            <v>USD</v>
          </cell>
          <cell r="E1219">
            <v>14</v>
          </cell>
        </row>
        <row r="1220">
          <cell r="A1220">
            <v>13208</v>
          </cell>
          <cell r="B1220" t="str">
            <v>PLATE MTG MAGNET 1.08X3.9 CRS PAINT LT G</v>
          </cell>
          <cell r="C1220">
            <v>22</v>
          </cell>
          <cell r="D1220" t="str">
            <v>USD</v>
          </cell>
          <cell r="E1220">
            <v>14</v>
          </cell>
        </row>
        <row r="1221">
          <cell r="A1221">
            <v>13234</v>
          </cell>
          <cell r="B1221" t="str">
            <v>CABL ASSY GND 7.25 LONG</v>
          </cell>
          <cell r="C1221">
            <v>2</v>
          </cell>
          <cell r="D1221" t="str">
            <v>USD</v>
          </cell>
          <cell r="E1221">
            <v>14</v>
          </cell>
        </row>
        <row r="1222">
          <cell r="A1222">
            <v>13397</v>
          </cell>
          <cell r="B1222" t="str">
            <v>SPRING EXTS .240X.034X.88 MUSIC WIRE</v>
          </cell>
          <cell r="C1222">
            <v>4</v>
          </cell>
          <cell r="D1222" t="str">
            <v>USD</v>
          </cell>
          <cell r="E1222">
            <v>14</v>
          </cell>
        </row>
        <row r="1223">
          <cell r="A1223">
            <v>13537</v>
          </cell>
          <cell r="B1223" t="str">
            <v>COVER PRINTER 9.80X8.46 ALM</v>
          </cell>
          <cell r="C1223">
            <v>127</v>
          </cell>
          <cell r="D1223" t="str">
            <v>USD</v>
          </cell>
          <cell r="E1223">
            <v>14</v>
          </cell>
        </row>
        <row r="1224">
          <cell r="A1224">
            <v>13568</v>
          </cell>
          <cell r="B1224" t="str">
            <v>CABL ASSY OPTO SW PUMP NCRT</v>
          </cell>
          <cell r="C1224">
            <v>15</v>
          </cell>
          <cell r="D1224" t="str">
            <v>USD</v>
          </cell>
          <cell r="E1224">
            <v>14</v>
          </cell>
        </row>
        <row r="1225">
          <cell r="A1225">
            <v>13583</v>
          </cell>
          <cell r="B1225" t="str">
            <v>HARNESS ASSY POWER SUPPLY CAPACITOR NCRT</v>
          </cell>
          <cell r="C1225">
            <v>55</v>
          </cell>
          <cell r="D1225" t="str">
            <v>USD</v>
          </cell>
          <cell r="E1225">
            <v>14</v>
          </cell>
        </row>
        <row r="1226">
          <cell r="A1226">
            <v>13595</v>
          </cell>
          <cell r="B1226" t="str">
            <v>PANEL ACCESS 2.87X6.00 ALM CLR IRIDITE</v>
          </cell>
          <cell r="C1226">
            <v>7</v>
          </cell>
          <cell r="D1226" t="str">
            <v>USD</v>
          </cell>
          <cell r="E1226">
            <v>14</v>
          </cell>
        </row>
        <row r="1227">
          <cell r="A1227">
            <v>14631</v>
          </cell>
          <cell r="B1227" t="str">
            <v>PWR CORD 230V 8.2FT LG VDE APPD</v>
          </cell>
          <cell r="C1227">
            <v>17</v>
          </cell>
          <cell r="D1227" t="str">
            <v>USD</v>
          </cell>
          <cell r="E1227">
            <v>14</v>
          </cell>
        </row>
        <row r="1228">
          <cell r="A1228">
            <v>14701</v>
          </cell>
          <cell r="B1228" t="str">
            <v>SEAL FLT RECT 1.36X.62X.06 THK EPDM</v>
          </cell>
          <cell r="C1228">
            <v>3</v>
          </cell>
          <cell r="D1228" t="str">
            <v>USD</v>
          </cell>
          <cell r="E1228">
            <v>14</v>
          </cell>
        </row>
        <row r="1229">
          <cell r="A1229">
            <v>15011</v>
          </cell>
          <cell r="B1229" t="str">
            <v>COVER DRIP MOLDED ABS DK GRY</v>
          </cell>
          <cell r="C1229">
            <v>31</v>
          </cell>
          <cell r="D1229" t="str">
            <v>USD</v>
          </cell>
          <cell r="E1229">
            <v>14</v>
          </cell>
        </row>
        <row r="1230">
          <cell r="A1230">
            <v>15243</v>
          </cell>
          <cell r="B1230" t="str">
            <v>BOARD RMS RECEPTICLE RMS NCRT</v>
          </cell>
          <cell r="C1230">
            <v>181</v>
          </cell>
          <cell r="D1230" t="str">
            <v>USD</v>
          </cell>
          <cell r="E1230">
            <v>14</v>
          </cell>
        </row>
        <row r="1231">
          <cell r="A1231">
            <v>15246</v>
          </cell>
          <cell r="B1231" t="str">
            <v>BOARD KEYPAD NCRT</v>
          </cell>
          <cell r="C1231">
            <v>121</v>
          </cell>
          <cell r="D1231" t="str">
            <v>USD</v>
          </cell>
          <cell r="E1231">
            <v>14</v>
          </cell>
        </row>
        <row r="1232">
          <cell r="A1232">
            <v>15247</v>
          </cell>
          <cell r="B1232" t="str">
            <v>BOARD MAIN CONTROLLER NCRT</v>
          </cell>
          <cell r="C1232">
            <v>2819</v>
          </cell>
          <cell r="D1232" t="str">
            <v>USD</v>
          </cell>
          <cell r="E1232">
            <v>14</v>
          </cell>
        </row>
        <row r="1233">
          <cell r="A1233">
            <v>16049</v>
          </cell>
          <cell r="B1233" t="str">
            <v>PIN STOP PRIMARY TUBE AUTOSAMPLER NCRT</v>
          </cell>
          <cell r="C1233">
            <v>23</v>
          </cell>
          <cell r="D1233" t="str">
            <v>USD</v>
          </cell>
          <cell r="E1233">
            <v>14</v>
          </cell>
        </row>
        <row r="1234">
          <cell r="A1234">
            <v>16051</v>
          </cell>
          <cell r="B1234" t="str">
            <v>BRKT MTG AUTOSAMPLER PRIMARY TUBE</v>
          </cell>
          <cell r="C1234">
            <v>20</v>
          </cell>
          <cell r="D1234" t="str">
            <v>USD</v>
          </cell>
          <cell r="E1234">
            <v>14</v>
          </cell>
        </row>
        <row r="1235">
          <cell r="A1235">
            <v>16054</v>
          </cell>
          <cell r="B1235" t="str">
            <v>POWER SUPPLY NCRT</v>
          </cell>
          <cell r="C1235">
            <v>1600</v>
          </cell>
          <cell r="D1235" t="str">
            <v>USD</v>
          </cell>
          <cell r="E1235">
            <v>14</v>
          </cell>
        </row>
        <row r="1236">
          <cell r="A1236">
            <v>16129</v>
          </cell>
          <cell r="B1236" t="str">
            <v>BEZEL AUTOSAMPLER PRIMARY TUBE NCRT</v>
          </cell>
          <cell r="C1236">
            <v>294</v>
          </cell>
          <cell r="D1236" t="str">
            <v>USD</v>
          </cell>
          <cell r="E1236">
            <v>14</v>
          </cell>
        </row>
        <row r="1237">
          <cell r="A1237">
            <v>16135</v>
          </cell>
          <cell r="B1237" t="str">
            <v>ASSY PRIMARY TUBE CUP DETECTOR NCRT</v>
          </cell>
          <cell r="C1237">
            <v>125</v>
          </cell>
          <cell r="D1237" t="str">
            <v>USD</v>
          </cell>
          <cell r="E1237">
            <v>14</v>
          </cell>
        </row>
        <row r="1238">
          <cell r="A1238">
            <v>16864</v>
          </cell>
          <cell r="B1238" t="str">
            <v>POWER SUPPLY BACKUP VERSION 2 230V 50HZ</v>
          </cell>
          <cell r="C1238">
            <v>934</v>
          </cell>
          <cell r="D1238" t="str">
            <v>USD</v>
          </cell>
          <cell r="E1238">
            <v>14</v>
          </cell>
        </row>
        <row r="1239">
          <cell r="A1239">
            <v>17017</v>
          </cell>
          <cell r="B1239" t="str">
            <v>CABL ASSY SEIKO PRINTER POWER NCRT</v>
          </cell>
          <cell r="C1239">
            <v>6</v>
          </cell>
          <cell r="D1239" t="str">
            <v>USD</v>
          </cell>
          <cell r="E1239">
            <v>14</v>
          </cell>
        </row>
        <row r="1240">
          <cell r="A1240">
            <v>17082</v>
          </cell>
          <cell r="B1240" t="str">
            <v>PRINTER ASSY REPL SEIKO NCRT</v>
          </cell>
          <cell r="C1240">
            <v>892</v>
          </cell>
          <cell r="D1240" t="str">
            <v>USD</v>
          </cell>
          <cell r="E1240">
            <v>14</v>
          </cell>
        </row>
        <row r="1241">
          <cell r="A1241">
            <v>17268</v>
          </cell>
          <cell r="B1241" t="str">
            <v>BD SEIKO INTERFACE NCRT</v>
          </cell>
          <cell r="C1241">
            <v>63</v>
          </cell>
          <cell r="D1241" t="str">
            <v>USD</v>
          </cell>
          <cell r="E1241">
            <v>14</v>
          </cell>
        </row>
        <row r="1242">
          <cell r="A1242">
            <v>20921</v>
          </cell>
          <cell r="B1242" t="str">
            <v>SHAFT DRIVE VALVE</v>
          </cell>
          <cell r="C1242">
            <v>11</v>
          </cell>
          <cell r="D1242" t="str">
            <v>USD</v>
          </cell>
          <cell r="E1242">
            <v>14</v>
          </cell>
        </row>
        <row r="1243">
          <cell r="A1243">
            <v>20926</v>
          </cell>
          <cell r="B1243" t="str">
            <v>GEAR SPUR-MODIFIED 48DP 96T</v>
          </cell>
          <cell r="C1243">
            <v>12</v>
          </cell>
          <cell r="D1243" t="str">
            <v>USD</v>
          </cell>
          <cell r="E1243">
            <v>14</v>
          </cell>
        </row>
        <row r="1244">
          <cell r="A1244">
            <v>21519</v>
          </cell>
          <cell r="B1244" t="str">
            <v>PROBE</v>
          </cell>
          <cell r="C1244">
            <v>77.25</v>
          </cell>
          <cell r="D1244" t="str">
            <v>USD</v>
          </cell>
          <cell r="E1244">
            <v>14</v>
          </cell>
        </row>
        <row r="1245">
          <cell r="A1245">
            <v>21980</v>
          </cell>
          <cell r="B1245" t="str">
            <v>CABL ASSY LEFT ELECTRODE INTERFACE</v>
          </cell>
          <cell r="C1245">
            <v>27</v>
          </cell>
          <cell r="D1245" t="str">
            <v>USD</v>
          </cell>
          <cell r="E1245">
            <v>14</v>
          </cell>
        </row>
        <row r="1246">
          <cell r="A1246">
            <v>21981</v>
          </cell>
          <cell r="B1246" t="str">
            <v>CABL ASSY RIGHT ELECTRODE INTERFACE</v>
          </cell>
          <cell r="C1246">
            <v>28</v>
          </cell>
          <cell r="D1246" t="str">
            <v>USD</v>
          </cell>
          <cell r="E1246">
            <v>14</v>
          </cell>
        </row>
        <row r="1247">
          <cell r="A1247">
            <v>21983</v>
          </cell>
          <cell r="B1247" t="str">
            <v>CABL ASSY DOOR BD INTERFACE</v>
          </cell>
          <cell r="C1247">
            <v>24</v>
          </cell>
          <cell r="D1247" t="str">
            <v>USD</v>
          </cell>
          <cell r="E1247">
            <v>14</v>
          </cell>
        </row>
        <row r="1248">
          <cell r="A1248">
            <v>24291</v>
          </cell>
          <cell r="B1248" t="str">
            <v>BOARD ANALOG PHOX REPLACEMENT</v>
          </cell>
          <cell r="C1248">
            <v>888</v>
          </cell>
          <cell r="D1248" t="str">
            <v>USD</v>
          </cell>
          <cell r="E1248">
            <v>14</v>
          </cell>
        </row>
        <row r="1249">
          <cell r="A1249">
            <v>24292</v>
          </cell>
          <cell r="B1249" t="str">
            <v>BOARD DIGITAL PHOX REPLACEMENT</v>
          </cell>
          <cell r="C1249">
            <v>1309</v>
          </cell>
          <cell r="D1249" t="str">
            <v>USD</v>
          </cell>
          <cell r="E1249">
            <v>14</v>
          </cell>
        </row>
        <row r="1250">
          <cell r="A1250">
            <v>24718</v>
          </cell>
          <cell r="B1250" t="str">
            <v>BOARD RIGHT INTERFACE PHOX REPLACEMENT</v>
          </cell>
          <cell r="C1250">
            <v>93</v>
          </cell>
          <cell r="D1250" t="str">
            <v>USD</v>
          </cell>
          <cell r="E1250">
            <v>14</v>
          </cell>
        </row>
        <row r="1251">
          <cell r="A1251">
            <v>24719</v>
          </cell>
          <cell r="B1251" t="str">
            <v>BOARD LEFT INTERFACE PHOX REPLACEMENT</v>
          </cell>
          <cell r="C1251">
            <v>95</v>
          </cell>
          <cell r="D1251" t="str">
            <v>USD</v>
          </cell>
          <cell r="E1251">
            <v>14</v>
          </cell>
        </row>
        <row r="1252">
          <cell r="A1252">
            <v>33390</v>
          </cell>
          <cell r="B1252" t="str">
            <v>BOARD ANALOG PHOX PLUS REPL</v>
          </cell>
          <cell r="C1252">
            <v>873</v>
          </cell>
          <cell r="D1252" t="str">
            <v>USD</v>
          </cell>
          <cell r="E1252">
            <v>14</v>
          </cell>
        </row>
        <row r="1253">
          <cell r="A1253">
            <v>34653</v>
          </cell>
          <cell r="B1253" t="str">
            <v>ASSY SENSOR MODULE BIOPROFILE/PHOX REPL</v>
          </cell>
          <cell r="C1253">
            <v>825</v>
          </cell>
          <cell r="D1253" t="str">
            <v>USD</v>
          </cell>
          <cell r="E1253">
            <v>14</v>
          </cell>
        </row>
        <row r="1254">
          <cell r="A1254">
            <v>35627</v>
          </cell>
          <cell r="B1254" t="str">
            <v>FUSE 8 A REPL</v>
          </cell>
          <cell r="C1254">
            <v>15</v>
          </cell>
          <cell r="D1254" t="str">
            <v>USD</v>
          </cell>
          <cell r="E1254">
            <v>14</v>
          </cell>
        </row>
        <row r="1255">
          <cell r="A1255">
            <v>38297</v>
          </cell>
          <cell r="B1255" t="str">
            <v>KIT LUBRICANT APPLICATOR</v>
          </cell>
          <cell r="C1255">
            <v>10</v>
          </cell>
          <cell r="D1255" t="str">
            <v>USD</v>
          </cell>
          <cell r="E1255">
            <v>14</v>
          </cell>
        </row>
        <row r="1256">
          <cell r="A1256">
            <v>48662</v>
          </cell>
          <cell r="B1256" t="str">
            <v>LATCH CABINET CATCH PRIME</v>
          </cell>
          <cell r="C1256">
            <v>4</v>
          </cell>
          <cell r="D1256" t="str">
            <v>USD</v>
          </cell>
          <cell r="E1256">
            <v>14</v>
          </cell>
        </row>
        <row r="1257">
          <cell r="A1257">
            <v>48791</v>
          </cell>
          <cell r="B1257" t="str">
            <v>CABL USB JACK TO PLUG .5M LG</v>
          </cell>
          <cell r="C1257">
            <v>13</v>
          </cell>
          <cell r="D1257" t="str">
            <v>USD</v>
          </cell>
          <cell r="E1257">
            <v>14</v>
          </cell>
        </row>
        <row r="1258">
          <cell r="A1258">
            <v>53006</v>
          </cell>
          <cell r="B1258" t="str">
            <v>REPL LCD DISPLAY MONITOR 6.5IN ASSY</v>
          </cell>
          <cell r="C1258">
            <v>700</v>
          </cell>
          <cell r="D1258" t="str">
            <v>USD</v>
          </cell>
          <cell r="E1258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8"/>
  <sheetViews>
    <sheetView topLeftCell="B1" workbookViewId="0">
      <selection activeCell="B1" sqref="B1:I1"/>
    </sheetView>
  </sheetViews>
  <sheetFormatPr baseColWidth="10" defaultColWidth="9.140625" defaultRowHeight="15" x14ac:dyDescent="0.25"/>
  <cols>
    <col min="1" max="1" width="10.5703125" hidden="1" customWidth="1"/>
    <col min="2" max="2" width="14" customWidth="1"/>
    <col min="3" max="3" width="10.5703125" customWidth="1"/>
    <col min="4" max="4" width="40.7109375" customWidth="1"/>
    <col min="5" max="5" width="16.140625" customWidth="1"/>
    <col min="6" max="6" width="13.42578125" customWidth="1"/>
    <col min="7" max="9" width="14.7109375" customWidth="1"/>
  </cols>
  <sheetData>
    <row r="1" spans="1:9" ht="36.75" customHeight="1" thickBot="1" x14ac:dyDescent="0.3">
      <c r="A1" s="63"/>
      <c r="B1" s="140" t="s">
        <v>94</v>
      </c>
      <c r="C1" s="140"/>
      <c r="D1" s="140"/>
      <c r="E1" s="140"/>
      <c r="F1" s="140"/>
      <c r="G1" s="140"/>
      <c r="H1" s="140"/>
      <c r="I1" s="140"/>
    </row>
    <row r="2" spans="1:9" ht="59.25" customHeight="1" thickBot="1" x14ac:dyDescent="0.3">
      <c r="A2" s="24" t="s">
        <v>88</v>
      </c>
      <c r="B2" s="24" t="s">
        <v>92</v>
      </c>
      <c r="C2" s="24" t="s">
        <v>88</v>
      </c>
      <c r="D2" s="24" t="s">
        <v>89</v>
      </c>
      <c r="E2" s="25" t="s">
        <v>90</v>
      </c>
      <c r="F2" s="41" t="s">
        <v>93</v>
      </c>
      <c r="G2" s="41" t="s">
        <v>98</v>
      </c>
      <c r="H2" s="41" t="s">
        <v>105</v>
      </c>
      <c r="I2" s="41" t="s">
        <v>106</v>
      </c>
    </row>
    <row r="3" spans="1:9" ht="31.5" customHeight="1" x14ac:dyDescent="0.25">
      <c r="A3" s="16">
        <v>53657</v>
      </c>
      <c r="B3" s="64" t="s">
        <v>0</v>
      </c>
      <c r="C3" s="16">
        <v>53657</v>
      </c>
      <c r="D3" s="15" t="s">
        <v>1</v>
      </c>
      <c r="E3" s="26">
        <v>85000</v>
      </c>
      <c r="F3" s="42">
        <f>+E3*0.07+E3+1</f>
        <v>90951</v>
      </c>
      <c r="G3" s="67">
        <f>ROUNDUP((F3*102%),0)</f>
        <v>92771</v>
      </c>
      <c r="H3" s="67">
        <f>ROUNDUP((G3*110%),0)</f>
        <v>102049</v>
      </c>
      <c r="I3" s="67">
        <f>ROUNDUP((H3*105%),0)</f>
        <v>107152</v>
      </c>
    </row>
    <row r="4" spans="1:9" ht="17.25" customHeight="1" x14ac:dyDescent="0.25">
      <c r="A4" s="10">
        <v>42033</v>
      </c>
      <c r="B4" s="65"/>
      <c r="C4" s="10">
        <v>42033</v>
      </c>
      <c r="D4" s="1" t="s">
        <v>2</v>
      </c>
      <c r="E4" s="27">
        <v>1832</v>
      </c>
      <c r="F4" s="42">
        <f t="shared" ref="F4:F67" si="0">+E4*0.07+E4+1</f>
        <v>1961.24</v>
      </c>
      <c r="G4" s="67">
        <f t="shared" ref="G4:G67" si="1">ROUNDUP((F4*102%),0)</f>
        <v>2001</v>
      </c>
      <c r="H4" s="67">
        <f t="shared" ref="H4:H67" si="2">ROUNDUP((G4*110%),0)</f>
        <v>2202</v>
      </c>
      <c r="I4" s="67">
        <f t="shared" ref="I4:I67" si="3">ROUNDUP((H4*105%),0)</f>
        <v>2313</v>
      </c>
    </row>
    <row r="5" spans="1:9" ht="17.25" customHeight="1" x14ac:dyDescent="0.25">
      <c r="A5" s="10">
        <v>64251</v>
      </c>
      <c r="B5" s="65"/>
      <c r="C5" s="10">
        <v>64251</v>
      </c>
      <c r="D5" s="1" t="s">
        <v>3</v>
      </c>
      <c r="E5" s="27">
        <v>1465</v>
      </c>
      <c r="F5" s="42">
        <f t="shared" si="0"/>
        <v>1568.55</v>
      </c>
      <c r="G5" s="67">
        <f t="shared" si="1"/>
        <v>1600</v>
      </c>
      <c r="H5" s="67">
        <f t="shared" si="2"/>
        <v>1760</v>
      </c>
      <c r="I5" s="67">
        <f t="shared" si="3"/>
        <v>1848</v>
      </c>
    </row>
    <row r="6" spans="1:9" ht="18.2" customHeight="1" x14ac:dyDescent="0.25">
      <c r="A6" s="19">
        <v>52861</v>
      </c>
      <c r="B6" s="65"/>
      <c r="C6" s="19">
        <v>52861</v>
      </c>
      <c r="D6" s="2" t="s">
        <v>4</v>
      </c>
      <c r="E6" s="28">
        <v>3224</v>
      </c>
      <c r="F6" s="42">
        <f t="shared" si="0"/>
        <v>3450.68</v>
      </c>
      <c r="G6" s="67">
        <f t="shared" si="1"/>
        <v>3520</v>
      </c>
      <c r="H6" s="67">
        <f t="shared" si="2"/>
        <v>3872</v>
      </c>
      <c r="I6" s="67">
        <f t="shared" si="3"/>
        <v>4066</v>
      </c>
    </row>
    <row r="7" spans="1:9" ht="18.2" customHeight="1" x14ac:dyDescent="0.25">
      <c r="A7" s="19">
        <v>53365</v>
      </c>
      <c r="B7" s="65"/>
      <c r="C7" s="19">
        <v>53365</v>
      </c>
      <c r="D7" s="2" t="s">
        <v>5</v>
      </c>
      <c r="E7" s="28">
        <v>3592</v>
      </c>
      <c r="F7" s="42">
        <f t="shared" si="0"/>
        <v>3844.44</v>
      </c>
      <c r="G7" s="67">
        <f t="shared" si="1"/>
        <v>3922</v>
      </c>
      <c r="H7" s="67">
        <f t="shared" si="2"/>
        <v>4315</v>
      </c>
      <c r="I7" s="67">
        <f t="shared" si="3"/>
        <v>4531</v>
      </c>
    </row>
    <row r="8" spans="1:9" ht="18.2" customHeight="1" x14ac:dyDescent="0.25">
      <c r="A8" s="19">
        <v>52427</v>
      </c>
      <c r="B8" s="65"/>
      <c r="C8" s="19">
        <v>52427</v>
      </c>
      <c r="D8" s="2" t="s">
        <v>6</v>
      </c>
      <c r="E8" s="28">
        <v>4329</v>
      </c>
      <c r="F8" s="42">
        <f t="shared" si="0"/>
        <v>4633.03</v>
      </c>
      <c r="G8" s="67">
        <f t="shared" si="1"/>
        <v>4726</v>
      </c>
      <c r="H8" s="67">
        <f t="shared" si="2"/>
        <v>5199</v>
      </c>
      <c r="I8" s="67">
        <f t="shared" si="3"/>
        <v>5459</v>
      </c>
    </row>
    <row r="9" spans="1:9" ht="18.2" customHeight="1" x14ac:dyDescent="0.25">
      <c r="A9" s="19">
        <v>53105</v>
      </c>
      <c r="B9" s="65"/>
      <c r="C9" s="19">
        <v>53105</v>
      </c>
      <c r="D9" s="2" t="s">
        <v>7</v>
      </c>
      <c r="E9" s="28">
        <v>5158</v>
      </c>
      <c r="F9" s="42">
        <f t="shared" si="0"/>
        <v>5520.06</v>
      </c>
      <c r="G9" s="67">
        <f t="shared" si="1"/>
        <v>5631</v>
      </c>
      <c r="H9" s="67">
        <f t="shared" si="2"/>
        <v>6195</v>
      </c>
      <c r="I9" s="67">
        <f t="shared" si="3"/>
        <v>6505</v>
      </c>
    </row>
    <row r="10" spans="1:9" ht="18.2" customHeight="1" x14ac:dyDescent="0.25">
      <c r="A10" s="19">
        <v>53469</v>
      </c>
      <c r="B10" s="65"/>
      <c r="C10" s="19">
        <v>53469</v>
      </c>
      <c r="D10" s="2" t="s">
        <v>8</v>
      </c>
      <c r="E10" s="28">
        <v>5526</v>
      </c>
      <c r="F10" s="42">
        <f t="shared" si="0"/>
        <v>5913.82</v>
      </c>
      <c r="G10" s="67">
        <f t="shared" si="1"/>
        <v>6033</v>
      </c>
      <c r="H10" s="67">
        <f t="shared" si="2"/>
        <v>6637</v>
      </c>
      <c r="I10" s="67">
        <f t="shared" si="3"/>
        <v>6969</v>
      </c>
    </row>
    <row r="11" spans="1:9" ht="18.2" customHeight="1" x14ac:dyDescent="0.25">
      <c r="A11" s="19">
        <v>52714</v>
      </c>
      <c r="B11" s="65"/>
      <c r="C11" s="19">
        <v>52714</v>
      </c>
      <c r="D11" s="2" t="s">
        <v>9</v>
      </c>
      <c r="E11" s="28">
        <v>796</v>
      </c>
      <c r="F11" s="42">
        <f t="shared" si="0"/>
        <v>852.72</v>
      </c>
      <c r="G11" s="67">
        <f t="shared" si="1"/>
        <v>870</v>
      </c>
      <c r="H11" s="67">
        <f t="shared" si="2"/>
        <v>957</v>
      </c>
      <c r="I11" s="67">
        <f t="shared" si="3"/>
        <v>1005</v>
      </c>
    </row>
    <row r="12" spans="1:9" ht="18.2" customHeight="1" x14ac:dyDescent="0.25">
      <c r="A12" s="19">
        <v>53455</v>
      </c>
      <c r="B12" s="65"/>
      <c r="C12" s="19">
        <v>53455</v>
      </c>
      <c r="D12" s="2" t="s">
        <v>10</v>
      </c>
      <c r="E12" s="28">
        <v>1737</v>
      </c>
      <c r="F12" s="42">
        <f t="shared" si="0"/>
        <v>1859.59</v>
      </c>
      <c r="G12" s="67">
        <f t="shared" si="1"/>
        <v>1897</v>
      </c>
      <c r="H12" s="67">
        <f t="shared" si="2"/>
        <v>2087</v>
      </c>
      <c r="I12" s="67">
        <f t="shared" si="3"/>
        <v>2192</v>
      </c>
    </row>
    <row r="13" spans="1:9" ht="18.2" customHeight="1" x14ac:dyDescent="0.25">
      <c r="A13" s="19">
        <v>52484</v>
      </c>
      <c r="B13" s="65"/>
      <c r="C13" s="19">
        <v>52484</v>
      </c>
      <c r="D13" s="2" t="s">
        <v>11</v>
      </c>
      <c r="E13" s="28">
        <v>995</v>
      </c>
      <c r="F13" s="42">
        <f t="shared" si="0"/>
        <v>1065.6500000000001</v>
      </c>
      <c r="G13" s="67">
        <f t="shared" si="1"/>
        <v>1087</v>
      </c>
      <c r="H13" s="67">
        <f t="shared" si="2"/>
        <v>1196</v>
      </c>
      <c r="I13" s="67">
        <f t="shared" si="3"/>
        <v>1256</v>
      </c>
    </row>
    <row r="14" spans="1:9" ht="18.2" customHeight="1" x14ac:dyDescent="0.25">
      <c r="A14" s="19">
        <v>42043</v>
      </c>
      <c r="B14" s="65"/>
      <c r="C14" s="19">
        <v>42043</v>
      </c>
      <c r="D14" s="2" t="s">
        <v>12</v>
      </c>
      <c r="E14" s="28">
        <v>4684</v>
      </c>
      <c r="F14" s="42">
        <f t="shared" si="0"/>
        <v>5012.88</v>
      </c>
      <c r="G14" s="67">
        <f t="shared" si="1"/>
        <v>5114</v>
      </c>
      <c r="H14" s="67">
        <f t="shared" si="2"/>
        <v>5626</v>
      </c>
      <c r="I14" s="67">
        <f t="shared" si="3"/>
        <v>5908</v>
      </c>
    </row>
    <row r="15" spans="1:9" ht="18.2" customHeight="1" x14ac:dyDescent="0.25">
      <c r="A15" s="19">
        <v>49200</v>
      </c>
      <c r="B15" s="65"/>
      <c r="C15" s="19">
        <v>49200</v>
      </c>
      <c r="D15" s="2" t="s">
        <v>13</v>
      </c>
      <c r="E15" s="28">
        <v>457</v>
      </c>
      <c r="F15" s="42">
        <f t="shared" si="0"/>
        <v>489.99</v>
      </c>
      <c r="G15" s="67">
        <f t="shared" si="1"/>
        <v>500</v>
      </c>
      <c r="H15" s="67">
        <f t="shared" si="2"/>
        <v>550</v>
      </c>
      <c r="I15" s="67">
        <f t="shared" si="3"/>
        <v>578</v>
      </c>
    </row>
    <row r="16" spans="1:9" ht="18.2" customHeight="1" thickBot="1" x14ac:dyDescent="0.3">
      <c r="A16" s="20">
        <v>38883</v>
      </c>
      <c r="B16" s="66"/>
      <c r="C16" s="20">
        <v>38883</v>
      </c>
      <c r="D16" s="14" t="s">
        <v>14</v>
      </c>
      <c r="E16" s="29">
        <v>440</v>
      </c>
      <c r="F16" s="42">
        <f t="shared" si="0"/>
        <v>471.8</v>
      </c>
      <c r="G16" s="67">
        <f t="shared" si="1"/>
        <v>482</v>
      </c>
      <c r="H16" s="67">
        <f t="shared" si="2"/>
        <v>531</v>
      </c>
      <c r="I16" s="67">
        <f t="shared" si="3"/>
        <v>558</v>
      </c>
    </row>
    <row r="17" spans="1:9" ht="36.4" customHeight="1" x14ac:dyDescent="0.25">
      <c r="A17" s="9">
        <v>53654</v>
      </c>
      <c r="B17" s="60" t="s">
        <v>15</v>
      </c>
      <c r="C17" s="9">
        <v>53654</v>
      </c>
      <c r="D17" s="7" t="s">
        <v>16</v>
      </c>
      <c r="E17" s="30">
        <v>66200</v>
      </c>
      <c r="F17" s="42">
        <f t="shared" si="0"/>
        <v>70835</v>
      </c>
      <c r="G17" s="67">
        <f t="shared" si="1"/>
        <v>72252</v>
      </c>
      <c r="H17" s="67">
        <f t="shared" si="2"/>
        <v>79478</v>
      </c>
      <c r="I17" s="67">
        <f t="shared" si="3"/>
        <v>83452</v>
      </c>
    </row>
    <row r="18" spans="1:9" ht="36.4" customHeight="1" x14ac:dyDescent="0.25">
      <c r="A18" s="10">
        <v>53653</v>
      </c>
      <c r="B18" s="61"/>
      <c r="C18" s="10">
        <v>53653</v>
      </c>
      <c r="D18" s="1" t="s">
        <v>17</v>
      </c>
      <c r="E18" s="27">
        <v>56650</v>
      </c>
      <c r="F18" s="42">
        <f t="shared" si="0"/>
        <v>60616.5</v>
      </c>
      <c r="G18" s="67">
        <f t="shared" si="1"/>
        <v>61829</v>
      </c>
      <c r="H18" s="67">
        <f t="shared" si="2"/>
        <v>68012</v>
      </c>
      <c r="I18" s="67">
        <f t="shared" si="3"/>
        <v>71413</v>
      </c>
    </row>
    <row r="19" spans="1:9" ht="23.25" customHeight="1" x14ac:dyDescent="0.25">
      <c r="A19" s="10">
        <v>42035</v>
      </c>
      <c r="B19" s="61"/>
      <c r="C19" s="10">
        <v>42035</v>
      </c>
      <c r="D19" s="1" t="s">
        <v>18</v>
      </c>
      <c r="E19" s="27">
        <v>3684</v>
      </c>
      <c r="F19" s="42">
        <f t="shared" si="0"/>
        <v>3942.88</v>
      </c>
      <c r="G19" s="67">
        <f t="shared" si="1"/>
        <v>4022</v>
      </c>
      <c r="H19" s="67">
        <f t="shared" si="2"/>
        <v>4425</v>
      </c>
      <c r="I19" s="67">
        <f t="shared" si="3"/>
        <v>4647</v>
      </c>
    </row>
    <row r="20" spans="1:9" ht="18.2" customHeight="1" x14ac:dyDescent="0.25">
      <c r="A20" s="19">
        <v>53103</v>
      </c>
      <c r="B20" s="61"/>
      <c r="C20" s="19">
        <v>53103</v>
      </c>
      <c r="D20" s="2" t="s">
        <v>19</v>
      </c>
      <c r="E20" s="28">
        <v>1962</v>
      </c>
      <c r="F20" s="42">
        <f t="shared" si="0"/>
        <v>2100.34</v>
      </c>
      <c r="G20" s="67">
        <f t="shared" si="1"/>
        <v>2143</v>
      </c>
      <c r="H20" s="67">
        <f t="shared" si="2"/>
        <v>2358</v>
      </c>
      <c r="I20" s="67">
        <f t="shared" si="3"/>
        <v>2476</v>
      </c>
    </row>
    <row r="21" spans="1:9" ht="18.2" customHeight="1" x14ac:dyDescent="0.25">
      <c r="A21" s="19">
        <v>53362</v>
      </c>
      <c r="B21" s="61"/>
      <c r="C21" s="19">
        <v>53362</v>
      </c>
      <c r="D21" s="2" t="s">
        <v>20</v>
      </c>
      <c r="E21" s="28">
        <v>2017</v>
      </c>
      <c r="F21" s="42">
        <f t="shared" si="0"/>
        <v>2159.19</v>
      </c>
      <c r="G21" s="67">
        <f t="shared" si="1"/>
        <v>2203</v>
      </c>
      <c r="H21" s="67">
        <f t="shared" si="2"/>
        <v>2424</v>
      </c>
      <c r="I21" s="67">
        <f t="shared" si="3"/>
        <v>2546</v>
      </c>
    </row>
    <row r="22" spans="1:9" ht="18.2" customHeight="1" x14ac:dyDescent="0.25">
      <c r="A22" s="19">
        <v>53102</v>
      </c>
      <c r="B22" s="61"/>
      <c r="C22" s="19">
        <v>53102</v>
      </c>
      <c r="D22" s="2" t="s">
        <v>21</v>
      </c>
      <c r="E22" s="28">
        <v>2326</v>
      </c>
      <c r="F22" s="42">
        <f t="shared" si="0"/>
        <v>2489.8200000000002</v>
      </c>
      <c r="G22" s="67">
        <f t="shared" si="1"/>
        <v>2540</v>
      </c>
      <c r="H22" s="67">
        <f t="shared" si="2"/>
        <v>2794</v>
      </c>
      <c r="I22" s="67">
        <f t="shared" si="3"/>
        <v>2934</v>
      </c>
    </row>
    <row r="23" spans="1:9" ht="18.2" customHeight="1" x14ac:dyDescent="0.25">
      <c r="A23" s="19">
        <v>53460</v>
      </c>
      <c r="B23" s="61"/>
      <c r="C23" s="19">
        <v>53460</v>
      </c>
      <c r="D23" s="2" t="s">
        <v>22</v>
      </c>
      <c r="E23" s="28">
        <v>2471</v>
      </c>
      <c r="F23" s="42">
        <f t="shared" si="0"/>
        <v>2644.9700000000003</v>
      </c>
      <c r="G23" s="67">
        <f t="shared" si="1"/>
        <v>2698</v>
      </c>
      <c r="H23" s="67">
        <f t="shared" si="2"/>
        <v>2968</v>
      </c>
      <c r="I23" s="67">
        <f t="shared" si="3"/>
        <v>3117</v>
      </c>
    </row>
    <row r="24" spans="1:9" ht="18.2" customHeight="1" x14ac:dyDescent="0.25">
      <c r="A24" s="19">
        <v>53461</v>
      </c>
      <c r="B24" s="61"/>
      <c r="C24" s="19">
        <v>53461</v>
      </c>
      <c r="D24" s="2" t="s">
        <v>23</v>
      </c>
      <c r="E24" s="28">
        <v>2617</v>
      </c>
      <c r="F24" s="42">
        <f t="shared" si="0"/>
        <v>2801.19</v>
      </c>
      <c r="G24" s="67">
        <f t="shared" si="1"/>
        <v>2858</v>
      </c>
      <c r="H24" s="67">
        <f t="shared" si="2"/>
        <v>3144</v>
      </c>
      <c r="I24" s="67">
        <f t="shared" si="3"/>
        <v>3302</v>
      </c>
    </row>
    <row r="25" spans="1:9" ht="18.2" customHeight="1" x14ac:dyDescent="0.25">
      <c r="A25" s="19">
        <v>53110</v>
      </c>
      <c r="B25" s="61"/>
      <c r="C25" s="19">
        <v>53110</v>
      </c>
      <c r="D25" s="2" t="s">
        <v>24</v>
      </c>
      <c r="E25" s="28">
        <v>726</v>
      </c>
      <c r="F25" s="42">
        <f t="shared" si="0"/>
        <v>777.82</v>
      </c>
      <c r="G25" s="67">
        <f t="shared" si="1"/>
        <v>794</v>
      </c>
      <c r="H25" s="67">
        <f t="shared" si="2"/>
        <v>874</v>
      </c>
      <c r="I25" s="67">
        <f t="shared" si="3"/>
        <v>918</v>
      </c>
    </row>
    <row r="26" spans="1:9" ht="18.2" customHeight="1" x14ac:dyDescent="0.25">
      <c r="A26" s="19">
        <v>56452</v>
      </c>
      <c r="B26" s="61"/>
      <c r="C26" s="19">
        <v>56452</v>
      </c>
      <c r="D26" s="2" t="s">
        <v>25</v>
      </c>
      <c r="E26" s="28">
        <v>815</v>
      </c>
      <c r="F26" s="42">
        <f t="shared" si="0"/>
        <v>873.05</v>
      </c>
      <c r="G26" s="67">
        <f t="shared" si="1"/>
        <v>891</v>
      </c>
      <c r="H26" s="67">
        <f t="shared" si="2"/>
        <v>981</v>
      </c>
      <c r="I26" s="67">
        <f t="shared" si="3"/>
        <v>1031</v>
      </c>
    </row>
    <row r="27" spans="1:9" ht="18.2" customHeight="1" x14ac:dyDescent="0.25">
      <c r="A27" s="19">
        <v>52484</v>
      </c>
      <c r="B27" s="61"/>
      <c r="C27" s="19">
        <v>52484</v>
      </c>
      <c r="D27" s="2" t="s">
        <v>11</v>
      </c>
      <c r="E27" s="28">
        <v>995</v>
      </c>
      <c r="F27" s="42">
        <f t="shared" si="0"/>
        <v>1065.6500000000001</v>
      </c>
      <c r="G27" s="67">
        <f t="shared" si="1"/>
        <v>1087</v>
      </c>
      <c r="H27" s="67">
        <f t="shared" si="2"/>
        <v>1196</v>
      </c>
      <c r="I27" s="67">
        <f t="shared" si="3"/>
        <v>1256</v>
      </c>
    </row>
    <row r="28" spans="1:9" ht="18.2" customHeight="1" x14ac:dyDescent="0.25">
      <c r="A28" s="19">
        <v>42043</v>
      </c>
      <c r="B28" s="61"/>
      <c r="C28" s="19">
        <v>42043</v>
      </c>
      <c r="D28" s="2" t="s">
        <v>12</v>
      </c>
      <c r="E28" s="28">
        <v>4684</v>
      </c>
      <c r="F28" s="42">
        <f t="shared" si="0"/>
        <v>5012.88</v>
      </c>
      <c r="G28" s="67">
        <f t="shared" si="1"/>
        <v>5114</v>
      </c>
      <c r="H28" s="67">
        <f t="shared" si="2"/>
        <v>5626</v>
      </c>
      <c r="I28" s="67">
        <f t="shared" si="3"/>
        <v>5908</v>
      </c>
    </row>
    <row r="29" spans="1:9" ht="18.2" customHeight="1" x14ac:dyDescent="0.25">
      <c r="A29" s="19">
        <v>49200</v>
      </c>
      <c r="B29" s="61"/>
      <c r="C29" s="19">
        <v>49200</v>
      </c>
      <c r="D29" s="2" t="s">
        <v>13</v>
      </c>
      <c r="E29" s="28">
        <v>457</v>
      </c>
      <c r="F29" s="42">
        <f t="shared" si="0"/>
        <v>489.99</v>
      </c>
      <c r="G29" s="67">
        <f t="shared" si="1"/>
        <v>500</v>
      </c>
      <c r="H29" s="67">
        <f t="shared" si="2"/>
        <v>550</v>
      </c>
      <c r="I29" s="67">
        <f t="shared" si="3"/>
        <v>578</v>
      </c>
    </row>
    <row r="30" spans="1:9" ht="18.2" customHeight="1" thickBot="1" x14ac:dyDescent="0.3">
      <c r="A30" s="20">
        <v>38883</v>
      </c>
      <c r="B30" s="62"/>
      <c r="C30" s="20">
        <v>38883</v>
      </c>
      <c r="D30" s="14" t="s">
        <v>14</v>
      </c>
      <c r="E30" s="29">
        <v>440</v>
      </c>
      <c r="F30" s="42">
        <f t="shared" si="0"/>
        <v>471.8</v>
      </c>
      <c r="G30" s="67">
        <f t="shared" si="1"/>
        <v>482</v>
      </c>
      <c r="H30" s="67">
        <f t="shared" si="2"/>
        <v>531</v>
      </c>
      <c r="I30" s="67">
        <f t="shared" si="3"/>
        <v>558</v>
      </c>
    </row>
    <row r="31" spans="1:9" ht="54" customHeight="1" x14ac:dyDescent="0.25">
      <c r="A31" s="16">
        <v>59423</v>
      </c>
      <c r="B31" s="57" t="s">
        <v>61</v>
      </c>
      <c r="C31" s="16">
        <v>59423</v>
      </c>
      <c r="D31" s="15" t="s">
        <v>26</v>
      </c>
      <c r="E31" s="31">
        <v>160000</v>
      </c>
      <c r="F31" s="42">
        <f t="shared" si="0"/>
        <v>171201</v>
      </c>
      <c r="G31" s="67">
        <f t="shared" si="1"/>
        <v>174626</v>
      </c>
      <c r="H31" s="67">
        <f t="shared" si="2"/>
        <v>192089</v>
      </c>
      <c r="I31" s="67">
        <f t="shared" si="3"/>
        <v>201694</v>
      </c>
    </row>
    <row r="32" spans="1:9" ht="26.25" customHeight="1" x14ac:dyDescent="0.25">
      <c r="A32" s="10">
        <v>58642</v>
      </c>
      <c r="B32" s="58"/>
      <c r="C32" s="10">
        <v>58642</v>
      </c>
      <c r="D32" s="1" t="s">
        <v>27</v>
      </c>
      <c r="E32" s="27">
        <v>2712</v>
      </c>
      <c r="F32" s="42">
        <f t="shared" si="0"/>
        <v>2902.84</v>
      </c>
      <c r="G32" s="67">
        <f t="shared" si="1"/>
        <v>2961</v>
      </c>
      <c r="H32" s="67">
        <f t="shared" si="2"/>
        <v>3258</v>
      </c>
      <c r="I32" s="67">
        <f t="shared" si="3"/>
        <v>3421</v>
      </c>
    </row>
    <row r="33" spans="1:9" ht="28.5" customHeight="1" x14ac:dyDescent="0.25">
      <c r="A33" s="11">
        <v>64604</v>
      </c>
      <c r="B33" s="58"/>
      <c r="C33" s="11">
        <v>64604</v>
      </c>
      <c r="D33" s="6" t="s">
        <v>28</v>
      </c>
      <c r="E33" s="32">
        <v>2197</v>
      </c>
      <c r="F33" s="42">
        <f t="shared" si="0"/>
        <v>2351.79</v>
      </c>
      <c r="G33" s="67">
        <f t="shared" si="1"/>
        <v>2399</v>
      </c>
      <c r="H33" s="67">
        <f t="shared" si="2"/>
        <v>2639</v>
      </c>
      <c r="I33" s="67">
        <f t="shared" si="3"/>
        <v>2771</v>
      </c>
    </row>
    <row r="34" spans="1:9" ht="26.25" customHeight="1" x14ac:dyDescent="0.25">
      <c r="A34" s="12" t="s">
        <v>29</v>
      </c>
      <c r="B34" s="58"/>
      <c r="C34" s="12" t="s">
        <v>29</v>
      </c>
      <c r="D34" s="3" t="s">
        <v>30</v>
      </c>
      <c r="E34" s="33">
        <v>3173</v>
      </c>
      <c r="F34" s="42">
        <f t="shared" si="0"/>
        <v>3396.11</v>
      </c>
      <c r="G34" s="67">
        <f t="shared" si="1"/>
        <v>3465</v>
      </c>
      <c r="H34" s="67">
        <f t="shared" si="2"/>
        <v>3812</v>
      </c>
      <c r="I34" s="67">
        <f t="shared" si="3"/>
        <v>4003</v>
      </c>
    </row>
    <row r="35" spans="1:9" ht="20.25" customHeight="1" x14ac:dyDescent="0.25">
      <c r="A35" s="13">
        <v>61604</v>
      </c>
      <c r="B35" s="58"/>
      <c r="C35" s="13">
        <v>61604</v>
      </c>
      <c r="D35" s="3" t="s">
        <v>91</v>
      </c>
      <c r="E35" s="34">
        <v>2746</v>
      </c>
      <c r="F35" s="42">
        <f t="shared" si="0"/>
        <v>2939.2200000000003</v>
      </c>
      <c r="G35" s="67">
        <f t="shared" si="1"/>
        <v>2999</v>
      </c>
      <c r="H35" s="67">
        <f t="shared" si="2"/>
        <v>3299</v>
      </c>
      <c r="I35" s="67">
        <f t="shared" si="3"/>
        <v>3464</v>
      </c>
    </row>
    <row r="36" spans="1:9" ht="23.25" customHeight="1" x14ac:dyDescent="0.25">
      <c r="A36" s="13">
        <v>57821</v>
      </c>
      <c r="B36" s="58"/>
      <c r="C36" s="13">
        <v>57821</v>
      </c>
      <c r="D36" s="5" t="s">
        <v>31</v>
      </c>
      <c r="E36" s="34">
        <v>1033</v>
      </c>
      <c r="F36" s="42">
        <f t="shared" si="0"/>
        <v>1106.31</v>
      </c>
      <c r="G36" s="67">
        <f t="shared" si="1"/>
        <v>1129</v>
      </c>
      <c r="H36" s="67">
        <f t="shared" si="2"/>
        <v>1242</v>
      </c>
      <c r="I36" s="67">
        <f t="shared" si="3"/>
        <v>1305</v>
      </c>
    </row>
    <row r="37" spans="1:9" ht="18.2" customHeight="1" x14ac:dyDescent="0.25">
      <c r="A37" s="8">
        <v>58379</v>
      </c>
      <c r="B37" s="58"/>
      <c r="C37" s="8">
        <v>58379</v>
      </c>
      <c r="D37" s="5" t="s">
        <v>32</v>
      </c>
      <c r="E37" s="35">
        <v>590</v>
      </c>
      <c r="F37" s="42">
        <f t="shared" si="0"/>
        <v>632.29999999999995</v>
      </c>
      <c r="G37" s="67">
        <f t="shared" si="1"/>
        <v>645</v>
      </c>
      <c r="H37" s="67">
        <f t="shared" si="2"/>
        <v>710</v>
      </c>
      <c r="I37" s="67">
        <f t="shared" si="3"/>
        <v>746</v>
      </c>
    </row>
    <row r="38" spans="1:9" ht="21" customHeight="1" x14ac:dyDescent="0.25">
      <c r="A38" s="13">
        <v>57825</v>
      </c>
      <c r="B38" s="58"/>
      <c r="C38" s="13">
        <v>57825</v>
      </c>
      <c r="D38" s="4" t="s">
        <v>33</v>
      </c>
      <c r="E38" s="34">
        <v>1863</v>
      </c>
      <c r="F38" s="42">
        <f t="shared" si="0"/>
        <v>1994.41</v>
      </c>
      <c r="G38" s="67">
        <f t="shared" si="1"/>
        <v>2035</v>
      </c>
      <c r="H38" s="67">
        <f t="shared" si="2"/>
        <v>2239</v>
      </c>
      <c r="I38" s="67">
        <f t="shared" si="3"/>
        <v>2351</v>
      </c>
    </row>
    <row r="39" spans="1:9" ht="24" customHeight="1" x14ac:dyDescent="0.25">
      <c r="A39" s="13">
        <v>57826</v>
      </c>
      <c r="B39" s="58"/>
      <c r="C39" s="13">
        <v>57826</v>
      </c>
      <c r="D39" s="4" t="s">
        <v>34</v>
      </c>
      <c r="E39" s="34">
        <v>2140</v>
      </c>
      <c r="F39" s="42">
        <f t="shared" si="0"/>
        <v>2290.8000000000002</v>
      </c>
      <c r="G39" s="67">
        <f t="shared" si="1"/>
        <v>2337</v>
      </c>
      <c r="H39" s="67">
        <f t="shared" si="2"/>
        <v>2571</v>
      </c>
      <c r="I39" s="67">
        <f t="shared" si="3"/>
        <v>2700</v>
      </c>
    </row>
    <row r="40" spans="1:9" ht="22.5" customHeight="1" x14ac:dyDescent="0.25">
      <c r="A40" s="13">
        <v>57827</v>
      </c>
      <c r="B40" s="58"/>
      <c r="C40" s="13">
        <v>57827</v>
      </c>
      <c r="D40" s="4" t="s">
        <v>35</v>
      </c>
      <c r="E40" s="34">
        <v>2435</v>
      </c>
      <c r="F40" s="42">
        <f t="shared" si="0"/>
        <v>2606.4499999999998</v>
      </c>
      <c r="G40" s="67">
        <f t="shared" si="1"/>
        <v>2659</v>
      </c>
      <c r="H40" s="67">
        <f t="shared" si="2"/>
        <v>2925</v>
      </c>
      <c r="I40" s="67">
        <f t="shared" si="3"/>
        <v>3072</v>
      </c>
    </row>
    <row r="41" spans="1:9" ht="23.25" customHeight="1" x14ac:dyDescent="0.25">
      <c r="A41" s="13">
        <v>57828</v>
      </c>
      <c r="B41" s="58"/>
      <c r="C41" s="13">
        <v>57828</v>
      </c>
      <c r="D41" s="4" t="s">
        <v>36</v>
      </c>
      <c r="E41" s="34">
        <v>2712</v>
      </c>
      <c r="F41" s="42">
        <f t="shared" si="0"/>
        <v>2902.84</v>
      </c>
      <c r="G41" s="67">
        <f t="shared" si="1"/>
        <v>2961</v>
      </c>
      <c r="H41" s="67">
        <f t="shared" si="2"/>
        <v>3258</v>
      </c>
      <c r="I41" s="67">
        <f t="shared" si="3"/>
        <v>3421</v>
      </c>
    </row>
    <row r="42" spans="1:9" ht="18.75" customHeight="1" x14ac:dyDescent="0.25">
      <c r="A42" s="13">
        <v>57829</v>
      </c>
      <c r="B42" s="58"/>
      <c r="C42" s="13">
        <v>57829</v>
      </c>
      <c r="D42" s="4" t="s">
        <v>37</v>
      </c>
      <c r="E42" s="34">
        <v>2988</v>
      </c>
      <c r="F42" s="42">
        <f t="shared" si="0"/>
        <v>3198.16</v>
      </c>
      <c r="G42" s="67">
        <f t="shared" si="1"/>
        <v>3263</v>
      </c>
      <c r="H42" s="67">
        <f t="shared" si="2"/>
        <v>3590</v>
      </c>
      <c r="I42" s="67">
        <f t="shared" si="3"/>
        <v>3770</v>
      </c>
    </row>
    <row r="43" spans="1:9" ht="18.2" customHeight="1" x14ac:dyDescent="0.25">
      <c r="A43" s="8">
        <v>57841</v>
      </c>
      <c r="B43" s="58"/>
      <c r="C43" s="8">
        <v>57841</v>
      </c>
      <c r="D43" s="5" t="s">
        <v>38</v>
      </c>
      <c r="E43" s="35">
        <v>1358</v>
      </c>
      <c r="F43" s="42">
        <f t="shared" si="0"/>
        <v>1454.06</v>
      </c>
      <c r="G43" s="67">
        <f t="shared" si="1"/>
        <v>1484</v>
      </c>
      <c r="H43" s="67">
        <f t="shared" si="2"/>
        <v>1633</v>
      </c>
      <c r="I43" s="67">
        <f t="shared" si="3"/>
        <v>1715</v>
      </c>
    </row>
    <row r="44" spans="1:9" ht="23.25" customHeight="1" x14ac:dyDescent="0.25">
      <c r="A44" s="13">
        <v>57831</v>
      </c>
      <c r="B44" s="58"/>
      <c r="C44" s="13">
        <v>57831</v>
      </c>
      <c r="D44" s="4" t="s">
        <v>39</v>
      </c>
      <c r="E44" s="34">
        <v>1863</v>
      </c>
      <c r="F44" s="42">
        <f t="shared" si="0"/>
        <v>1994.41</v>
      </c>
      <c r="G44" s="67">
        <f t="shared" si="1"/>
        <v>2035</v>
      </c>
      <c r="H44" s="67">
        <f t="shared" si="2"/>
        <v>2239</v>
      </c>
      <c r="I44" s="67">
        <f t="shared" si="3"/>
        <v>2351</v>
      </c>
    </row>
    <row r="45" spans="1:9" ht="22.5" customHeight="1" x14ac:dyDescent="0.25">
      <c r="A45" s="13">
        <v>57832</v>
      </c>
      <c r="B45" s="58"/>
      <c r="C45" s="13">
        <v>57832</v>
      </c>
      <c r="D45" s="4" t="s">
        <v>40</v>
      </c>
      <c r="E45" s="34">
        <v>2140</v>
      </c>
      <c r="F45" s="42">
        <f t="shared" si="0"/>
        <v>2290.8000000000002</v>
      </c>
      <c r="G45" s="67">
        <f t="shared" si="1"/>
        <v>2337</v>
      </c>
      <c r="H45" s="67">
        <f t="shared" si="2"/>
        <v>2571</v>
      </c>
      <c r="I45" s="67">
        <f t="shared" si="3"/>
        <v>2700</v>
      </c>
    </row>
    <row r="46" spans="1:9" ht="21.75" customHeight="1" x14ac:dyDescent="0.25">
      <c r="A46" s="13">
        <v>57833</v>
      </c>
      <c r="B46" s="58"/>
      <c r="C46" s="13">
        <v>57833</v>
      </c>
      <c r="D46" s="4" t="s">
        <v>41</v>
      </c>
      <c r="E46" s="34">
        <v>2435</v>
      </c>
      <c r="F46" s="42">
        <f t="shared" si="0"/>
        <v>2606.4499999999998</v>
      </c>
      <c r="G46" s="67">
        <f t="shared" si="1"/>
        <v>2659</v>
      </c>
      <c r="H46" s="67">
        <f t="shared" si="2"/>
        <v>2925</v>
      </c>
      <c r="I46" s="67">
        <f t="shared" si="3"/>
        <v>3072</v>
      </c>
    </row>
    <row r="47" spans="1:9" ht="21.75" customHeight="1" x14ac:dyDescent="0.25">
      <c r="A47" s="13">
        <v>57834</v>
      </c>
      <c r="B47" s="58"/>
      <c r="C47" s="13">
        <v>57834</v>
      </c>
      <c r="D47" s="4" t="s">
        <v>42</v>
      </c>
      <c r="E47" s="34">
        <v>2712</v>
      </c>
      <c r="F47" s="42">
        <f t="shared" si="0"/>
        <v>2902.84</v>
      </c>
      <c r="G47" s="67">
        <f t="shared" si="1"/>
        <v>2961</v>
      </c>
      <c r="H47" s="67">
        <f t="shared" si="2"/>
        <v>3258</v>
      </c>
      <c r="I47" s="67">
        <f t="shared" si="3"/>
        <v>3421</v>
      </c>
    </row>
    <row r="48" spans="1:9" ht="21.75" customHeight="1" x14ac:dyDescent="0.25">
      <c r="A48" s="13">
        <v>57835</v>
      </c>
      <c r="B48" s="58"/>
      <c r="C48" s="13">
        <v>57835</v>
      </c>
      <c r="D48" s="4" t="s">
        <v>43</v>
      </c>
      <c r="E48" s="34">
        <v>2988</v>
      </c>
      <c r="F48" s="42">
        <f t="shared" si="0"/>
        <v>3198.16</v>
      </c>
      <c r="G48" s="67">
        <f t="shared" si="1"/>
        <v>3263</v>
      </c>
      <c r="H48" s="67">
        <f t="shared" si="2"/>
        <v>3590</v>
      </c>
      <c r="I48" s="67">
        <f t="shared" si="3"/>
        <v>3770</v>
      </c>
    </row>
    <row r="49" spans="1:9" ht="18" customHeight="1" x14ac:dyDescent="0.25">
      <c r="A49" s="13">
        <v>57845</v>
      </c>
      <c r="B49" s="58"/>
      <c r="C49" s="13">
        <v>57845</v>
      </c>
      <c r="D49" s="5" t="s">
        <v>44</v>
      </c>
      <c r="E49" s="34">
        <v>664</v>
      </c>
      <c r="F49" s="42">
        <f t="shared" si="0"/>
        <v>711.48</v>
      </c>
      <c r="G49" s="67">
        <f t="shared" si="1"/>
        <v>726</v>
      </c>
      <c r="H49" s="67">
        <f t="shared" si="2"/>
        <v>799</v>
      </c>
      <c r="I49" s="67">
        <f t="shared" si="3"/>
        <v>839</v>
      </c>
    </row>
    <row r="50" spans="1:9" ht="18.2" customHeight="1" x14ac:dyDescent="0.25">
      <c r="A50" s="8">
        <v>57831</v>
      </c>
      <c r="B50" s="58"/>
      <c r="C50" s="8">
        <v>57831</v>
      </c>
      <c r="D50" s="5" t="s">
        <v>45</v>
      </c>
      <c r="E50" s="35">
        <v>1358</v>
      </c>
      <c r="F50" s="42">
        <f t="shared" si="0"/>
        <v>1454.06</v>
      </c>
      <c r="G50" s="67">
        <f t="shared" si="1"/>
        <v>1484</v>
      </c>
      <c r="H50" s="67">
        <f t="shared" si="2"/>
        <v>1633</v>
      </c>
      <c r="I50" s="67">
        <f t="shared" si="3"/>
        <v>1715</v>
      </c>
    </row>
    <row r="51" spans="1:9" ht="18.2" customHeight="1" x14ac:dyDescent="0.25">
      <c r="A51" s="8">
        <v>57823</v>
      </c>
      <c r="B51" s="58"/>
      <c r="C51" s="8">
        <v>57823</v>
      </c>
      <c r="D51" s="5" t="s">
        <v>46</v>
      </c>
      <c r="E51" s="35">
        <v>1347</v>
      </c>
      <c r="F51" s="42">
        <f t="shared" si="0"/>
        <v>1442.29</v>
      </c>
      <c r="G51" s="67">
        <f t="shared" si="1"/>
        <v>1472</v>
      </c>
      <c r="H51" s="67">
        <f t="shared" si="2"/>
        <v>1620</v>
      </c>
      <c r="I51" s="67">
        <f t="shared" si="3"/>
        <v>1701</v>
      </c>
    </row>
    <row r="52" spans="1:9" ht="18.2" customHeight="1" x14ac:dyDescent="0.25">
      <c r="A52" s="8">
        <v>49200</v>
      </c>
      <c r="B52" s="58"/>
      <c r="C52" s="8">
        <v>49200</v>
      </c>
      <c r="D52" s="5" t="s">
        <v>47</v>
      </c>
      <c r="E52" s="35">
        <v>400</v>
      </c>
      <c r="F52" s="42">
        <f t="shared" si="0"/>
        <v>429</v>
      </c>
      <c r="G52" s="67">
        <f t="shared" si="1"/>
        <v>438</v>
      </c>
      <c r="H52" s="67">
        <f t="shared" si="2"/>
        <v>482</v>
      </c>
      <c r="I52" s="67">
        <f t="shared" si="3"/>
        <v>507</v>
      </c>
    </row>
    <row r="53" spans="1:9" ht="18.2" customHeight="1" x14ac:dyDescent="0.25">
      <c r="A53" s="8">
        <v>57844</v>
      </c>
      <c r="B53" s="58"/>
      <c r="C53" s="8">
        <v>57844</v>
      </c>
      <c r="D53" s="5" t="s">
        <v>48</v>
      </c>
      <c r="E53" s="35">
        <v>664</v>
      </c>
      <c r="F53" s="42">
        <f t="shared" si="0"/>
        <v>711.48</v>
      </c>
      <c r="G53" s="67">
        <f t="shared" si="1"/>
        <v>726</v>
      </c>
      <c r="H53" s="67">
        <f t="shared" si="2"/>
        <v>799</v>
      </c>
      <c r="I53" s="67">
        <f t="shared" si="3"/>
        <v>839</v>
      </c>
    </row>
    <row r="54" spans="1:9" ht="18.2" customHeight="1" x14ac:dyDescent="0.25">
      <c r="A54" s="8">
        <v>38883</v>
      </c>
      <c r="B54" s="58"/>
      <c r="C54" s="8">
        <v>38883</v>
      </c>
      <c r="D54" s="5" t="s">
        <v>49</v>
      </c>
      <c r="E54" s="35">
        <v>440</v>
      </c>
      <c r="F54" s="42">
        <f t="shared" si="0"/>
        <v>471.8</v>
      </c>
      <c r="G54" s="67">
        <f t="shared" si="1"/>
        <v>482</v>
      </c>
      <c r="H54" s="67">
        <f t="shared" si="2"/>
        <v>531</v>
      </c>
      <c r="I54" s="67">
        <f t="shared" si="3"/>
        <v>558</v>
      </c>
    </row>
    <row r="55" spans="1:9" ht="18.2" customHeight="1" x14ac:dyDescent="0.25">
      <c r="A55" s="8">
        <v>38846</v>
      </c>
      <c r="B55" s="58"/>
      <c r="C55" s="8">
        <v>38846</v>
      </c>
      <c r="D55" s="5" t="s">
        <v>50</v>
      </c>
      <c r="E55" s="35">
        <v>440</v>
      </c>
      <c r="F55" s="42">
        <f t="shared" si="0"/>
        <v>471.8</v>
      </c>
      <c r="G55" s="67">
        <f t="shared" si="1"/>
        <v>482</v>
      </c>
      <c r="H55" s="67">
        <f t="shared" si="2"/>
        <v>531</v>
      </c>
      <c r="I55" s="67">
        <f t="shared" si="3"/>
        <v>558</v>
      </c>
    </row>
    <row r="56" spans="1:9" ht="18.2" customHeight="1" x14ac:dyDescent="0.25">
      <c r="A56" s="8">
        <v>38846</v>
      </c>
      <c r="B56" s="58"/>
      <c r="C56" s="8">
        <v>38846</v>
      </c>
      <c r="D56" s="5" t="s">
        <v>51</v>
      </c>
      <c r="E56" s="35">
        <v>2747</v>
      </c>
      <c r="F56" s="42">
        <f t="shared" si="0"/>
        <v>2940.29</v>
      </c>
      <c r="G56" s="67">
        <f t="shared" si="1"/>
        <v>3000</v>
      </c>
      <c r="H56" s="67">
        <f t="shared" si="2"/>
        <v>3300</v>
      </c>
      <c r="I56" s="67">
        <f t="shared" si="3"/>
        <v>3465</v>
      </c>
    </row>
    <row r="57" spans="1:9" ht="18.2" customHeight="1" x14ac:dyDescent="0.25">
      <c r="A57" s="8">
        <v>52669</v>
      </c>
      <c r="B57" s="58"/>
      <c r="C57" s="8">
        <v>52669</v>
      </c>
      <c r="D57" s="5" t="s">
        <v>52</v>
      </c>
      <c r="E57" s="35">
        <v>480</v>
      </c>
      <c r="F57" s="42">
        <f t="shared" si="0"/>
        <v>514.6</v>
      </c>
      <c r="G57" s="67">
        <f t="shared" si="1"/>
        <v>525</v>
      </c>
      <c r="H57" s="67">
        <f t="shared" si="2"/>
        <v>578</v>
      </c>
      <c r="I57" s="67">
        <f t="shared" si="3"/>
        <v>607</v>
      </c>
    </row>
    <row r="58" spans="1:9" ht="18.2" customHeight="1" x14ac:dyDescent="0.25">
      <c r="A58" s="8">
        <v>52582</v>
      </c>
      <c r="B58" s="58"/>
      <c r="C58" s="8">
        <v>52582</v>
      </c>
      <c r="D58" s="5" t="s">
        <v>53</v>
      </c>
      <c r="E58" s="35">
        <v>2767</v>
      </c>
      <c r="F58" s="42">
        <f t="shared" si="0"/>
        <v>2961.69</v>
      </c>
      <c r="G58" s="67">
        <f t="shared" si="1"/>
        <v>3021</v>
      </c>
      <c r="H58" s="67">
        <f t="shared" si="2"/>
        <v>3324</v>
      </c>
      <c r="I58" s="67">
        <f t="shared" si="3"/>
        <v>3491</v>
      </c>
    </row>
    <row r="59" spans="1:9" ht="18.2" customHeight="1" x14ac:dyDescent="0.25">
      <c r="A59" s="8">
        <v>57458</v>
      </c>
      <c r="B59" s="58"/>
      <c r="C59" s="8">
        <v>57458</v>
      </c>
      <c r="D59" s="5" t="s">
        <v>54</v>
      </c>
      <c r="E59" s="35">
        <v>1367</v>
      </c>
      <c r="F59" s="42">
        <f t="shared" si="0"/>
        <v>1463.69</v>
      </c>
      <c r="G59" s="67">
        <f t="shared" si="1"/>
        <v>1493</v>
      </c>
      <c r="H59" s="67">
        <f t="shared" si="2"/>
        <v>1643</v>
      </c>
      <c r="I59" s="67">
        <f t="shared" si="3"/>
        <v>1726</v>
      </c>
    </row>
    <row r="60" spans="1:9" ht="18.2" customHeight="1" x14ac:dyDescent="0.25">
      <c r="A60" s="8">
        <v>57454</v>
      </c>
      <c r="B60" s="58"/>
      <c r="C60" s="8">
        <v>57454</v>
      </c>
      <c r="D60" s="5" t="s">
        <v>55</v>
      </c>
      <c r="E60" s="35">
        <v>923</v>
      </c>
      <c r="F60" s="42">
        <f t="shared" si="0"/>
        <v>988.61</v>
      </c>
      <c r="G60" s="67">
        <f t="shared" si="1"/>
        <v>1009</v>
      </c>
      <c r="H60" s="67">
        <f t="shared" si="2"/>
        <v>1110</v>
      </c>
      <c r="I60" s="67">
        <f t="shared" si="3"/>
        <v>1166</v>
      </c>
    </row>
    <row r="61" spans="1:9" ht="17.25" customHeight="1" x14ac:dyDescent="0.25">
      <c r="A61" s="13">
        <v>34640</v>
      </c>
      <c r="B61" s="58"/>
      <c r="C61" s="13">
        <v>34640</v>
      </c>
      <c r="D61" s="5" t="s">
        <v>56</v>
      </c>
      <c r="E61" s="34">
        <v>116000</v>
      </c>
      <c r="F61" s="42">
        <f t="shared" si="0"/>
        <v>124121</v>
      </c>
      <c r="G61" s="67">
        <f t="shared" si="1"/>
        <v>126604</v>
      </c>
      <c r="H61" s="67">
        <f t="shared" si="2"/>
        <v>139265</v>
      </c>
      <c r="I61" s="67">
        <f t="shared" si="3"/>
        <v>146229</v>
      </c>
    </row>
    <row r="62" spans="1:9" ht="18.2" customHeight="1" x14ac:dyDescent="0.25">
      <c r="A62" s="8">
        <v>34086</v>
      </c>
      <c r="B62" s="58"/>
      <c r="C62" s="8">
        <v>34086</v>
      </c>
      <c r="D62" s="5" t="s">
        <v>57</v>
      </c>
      <c r="E62" s="35">
        <v>3874</v>
      </c>
      <c r="F62" s="42">
        <f t="shared" si="0"/>
        <v>4146.18</v>
      </c>
      <c r="G62" s="67">
        <f t="shared" si="1"/>
        <v>4230</v>
      </c>
      <c r="H62" s="67">
        <f t="shared" si="2"/>
        <v>4653</v>
      </c>
      <c r="I62" s="67">
        <f t="shared" si="3"/>
        <v>4886</v>
      </c>
    </row>
    <row r="63" spans="1:9" ht="18.2" customHeight="1" x14ac:dyDescent="0.25">
      <c r="A63" s="8">
        <v>22771</v>
      </c>
      <c r="B63" s="58"/>
      <c r="C63" s="8">
        <v>22771</v>
      </c>
      <c r="D63" s="5" t="s">
        <v>58</v>
      </c>
      <c r="E63" s="35">
        <v>593</v>
      </c>
      <c r="F63" s="42">
        <f t="shared" si="0"/>
        <v>635.51</v>
      </c>
      <c r="G63" s="67">
        <f t="shared" si="1"/>
        <v>649</v>
      </c>
      <c r="H63" s="67">
        <f t="shared" si="2"/>
        <v>714</v>
      </c>
      <c r="I63" s="67">
        <f t="shared" si="3"/>
        <v>750</v>
      </c>
    </row>
    <row r="64" spans="1:9" ht="18.2" customHeight="1" x14ac:dyDescent="0.25">
      <c r="A64" s="8">
        <v>34117</v>
      </c>
      <c r="B64" s="58"/>
      <c r="C64" s="8">
        <v>34117</v>
      </c>
      <c r="D64" s="5" t="s">
        <v>59</v>
      </c>
      <c r="E64" s="35">
        <v>741</v>
      </c>
      <c r="F64" s="42">
        <f t="shared" si="0"/>
        <v>793.87</v>
      </c>
      <c r="G64" s="67">
        <f t="shared" si="1"/>
        <v>810</v>
      </c>
      <c r="H64" s="67">
        <f t="shared" si="2"/>
        <v>891</v>
      </c>
      <c r="I64" s="67">
        <f t="shared" si="3"/>
        <v>936</v>
      </c>
    </row>
    <row r="65" spans="1:9" ht="18.75" customHeight="1" thickBot="1" x14ac:dyDescent="0.3">
      <c r="A65" s="21">
        <v>21512</v>
      </c>
      <c r="B65" s="59"/>
      <c r="C65" s="21">
        <v>21512</v>
      </c>
      <c r="D65" s="17" t="s">
        <v>60</v>
      </c>
      <c r="E65" s="36">
        <v>7284</v>
      </c>
      <c r="F65" s="42">
        <f t="shared" si="0"/>
        <v>7794.88</v>
      </c>
      <c r="G65" s="67">
        <f t="shared" si="1"/>
        <v>7951</v>
      </c>
      <c r="H65" s="67">
        <f t="shared" si="2"/>
        <v>8747</v>
      </c>
      <c r="I65" s="67">
        <f t="shared" si="3"/>
        <v>9185</v>
      </c>
    </row>
    <row r="66" spans="1:9" ht="18.2" customHeight="1" x14ac:dyDescent="0.25">
      <c r="A66" s="22">
        <v>21521</v>
      </c>
      <c r="B66" s="54" t="s">
        <v>87</v>
      </c>
      <c r="C66" s="22">
        <v>21521</v>
      </c>
      <c r="D66" s="18" t="s">
        <v>62</v>
      </c>
      <c r="E66" s="37">
        <v>7284</v>
      </c>
      <c r="F66" s="42">
        <f t="shared" si="0"/>
        <v>7794.88</v>
      </c>
      <c r="G66" s="67">
        <f t="shared" si="1"/>
        <v>7951</v>
      </c>
      <c r="H66" s="67">
        <f t="shared" si="2"/>
        <v>8747</v>
      </c>
      <c r="I66" s="67">
        <f t="shared" si="3"/>
        <v>9185</v>
      </c>
    </row>
    <row r="67" spans="1:9" ht="18.2" customHeight="1" x14ac:dyDescent="0.25">
      <c r="A67" s="8">
        <v>21522</v>
      </c>
      <c r="B67" s="55"/>
      <c r="C67" s="8">
        <v>21522</v>
      </c>
      <c r="D67" s="5" t="s">
        <v>63</v>
      </c>
      <c r="E67" s="38">
        <v>6564</v>
      </c>
      <c r="F67" s="42">
        <f t="shared" si="0"/>
        <v>7024.48</v>
      </c>
      <c r="G67" s="67">
        <f t="shared" si="1"/>
        <v>7165</v>
      </c>
      <c r="H67" s="67">
        <f t="shared" si="2"/>
        <v>7882</v>
      </c>
      <c r="I67" s="67">
        <f t="shared" si="3"/>
        <v>8277</v>
      </c>
    </row>
    <row r="68" spans="1:9" ht="18.2" customHeight="1" x14ac:dyDescent="0.25">
      <c r="A68" s="8">
        <v>21524</v>
      </c>
      <c r="B68" s="55"/>
      <c r="C68" s="8">
        <v>21524</v>
      </c>
      <c r="D68" s="5" t="s">
        <v>64</v>
      </c>
      <c r="E68" s="38">
        <v>7284</v>
      </c>
      <c r="F68" s="42">
        <f t="shared" ref="F68:F97" si="4">+E68*0.07+E68+1</f>
        <v>7794.88</v>
      </c>
      <c r="G68" s="67">
        <f t="shared" ref="G68:G100" si="5">ROUNDUP((F68*102%),0)</f>
        <v>7951</v>
      </c>
      <c r="H68" s="67">
        <f t="shared" ref="H68:H100" si="6">ROUNDUP((G68*110%),0)</f>
        <v>8747</v>
      </c>
      <c r="I68" s="67">
        <f t="shared" ref="I68:I102" si="7">ROUNDUP((H68*105%),0)</f>
        <v>9185</v>
      </c>
    </row>
    <row r="69" spans="1:9" ht="18.2" customHeight="1" x14ac:dyDescent="0.25">
      <c r="A69" s="8">
        <v>27809</v>
      </c>
      <c r="B69" s="55"/>
      <c r="C69" s="8">
        <v>27809</v>
      </c>
      <c r="D69" s="5" t="s">
        <v>65</v>
      </c>
      <c r="E69" s="38">
        <v>9428</v>
      </c>
      <c r="F69" s="42">
        <f t="shared" si="4"/>
        <v>10088.959999999999</v>
      </c>
      <c r="G69" s="67">
        <f t="shared" si="5"/>
        <v>10291</v>
      </c>
      <c r="H69" s="67">
        <f t="shared" si="6"/>
        <v>11321</v>
      </c>
      <c r="I69" s="67">
        <f t="shared" si="7"/>
        <v>11888</v>
      </c>
    </row>
    <row r="70" spans="1:9" ht="18.2" customHeight="1" x14ac:dyDescent="0.25">
      <c r="A70" s="8">
        <v>27810</v>
      </c>
      <c r="B70" s="55"/>
      <c r="C70" s="8">
        <v>27810</v>
      </c>
      <c r="D70" s="5" t="s">
        <v>66</v>
      </c>
      <c r="E70" s="38">
        <v>3809</v>
      </c>
      <c r="F70" s="42">
        <f t="shared" si="4"/>
        <v>4076.63</v>
      </c>
      <c r="G70" s="67">
        <f t="shared" si="5"/>
        <v>4159</v>
      </c>
      <c r="H70" s="67">
        <f t="shared" si="6"/>
        <v>4575</v>
      </c>
      <c r="I70" s="67">
        <f t="shared" si="7"/>
        <v>4804</v>
      </c>
    </row>
    <row r="71" spans="1:9" ht="18.2" customHeight="1" x14ac:dyDescent="0.25">
      <c r="A71" s="8">
        <v>27811</v>
      </c>
      <c r="B71" s="55"/>
      <c r="C71" s="8">
        <v>27811</v>
      </c>
      <c r="D71" s="5" t="s">
        <v>67</v>
      </c>
      <c r="E71" s="38">
        <v>3476</v>
      </c>
      <c r="F71" s="42">
        <f t="shared" si="4"/>
        <v>3720.32</v>
      </c>
      <c r="G71" s="67">
        <f t="shared" si="5"/>
        <v>3795</v>
      </c>
      <c r="H71" s="67">
        <f t="shared" si="6"/>
        <v>4175</v>
      </c>
      <c r="I71" s="67">
        <f t="shared" si="7"/>
        <v>4384</v>
      </c>
    </row>
    <row r="72" spans="1:9" ht="18.2" customHeight="1" x14ac:dyDescent="0.25">
      <c r="A72" s="8">
        <v>27812</v>
      </c>
      <c r="B72" s="55"/>
      <c r="C72" s="8">
        <v>27812</v>
      </c>
      <c r="D72" s="5" t="s">
        <v>68</v>
      </c>
      <c r="E72" s="38">
        <v>1387</v>
      </c>
      <c r="F72" s="42">
        <f t="shared" si="4"/>
        <v>1485.09</v>
      </c>
      <c r="G72" s="67">
        <f t="shared" si="5"/>
        <v>1515</v>
      </c>
      <c r="H72" s="67">
        <f t="shared" si="6"/>
        <v>1667</v>
      </c>
      <c r="I72" s="67">
        <f t="shared" si="7"/>
        <v>1751</v>
      </c>
    </row>
    <row r="73" spans="1:9" ht="18.2" customHeight="1" x14ac:dyDescent="0.25">
      <c r="A73" s="8">
        <v>27813</v>
      </c>
      <c r="B73" s="55"/>
      <c r="C73" s="8">
        <v>27813</v>
      </c>
      <c r="D73" s="5" t="s">
        <v>69</v>
      </c>
      <c r="E73" s="38">
        <v>1350</v>
      </c>
      <c r="F73" s="42">
        <f t="shared" si="4"/>
        <v>1445.5</v>
      </c>
      <c r="G73" s="67">
        <f t="shared" si="5"/>
        <v>1475</v>
      </c>
      <c r="H73" s="67">
        <f t="shared" si="6"/>
        <v>1623</v>
      </c>
      <c r="I73" s="67">
        <f t="shared" si="7"/>
        <v>1705</v>
      </c>
    </row>
    <row r="74" spans="1:9" ht="18.2" customHeight="1" x14ac:dyDescent="0.25">
      <c r="A74" s="8">
        <v>28953</v>
      </c>
      <c r="B74" s="55"/>
      <c r="C74" s="8">
        <v>28953</v>
      </c>
      <c r="D74" s="5" t="s">
        <v>70</v>
      </c>
      <c r="E74" s="38">
        <v>1369</v>
      </c>
      <c r="F74" s="42">
        <f t="shared" si="4"/>
        <v>1465.83</v>
      </c>
      <c r="G74" s="67">
        <f t="shared" si="5"/>
        <v>1496</v>
      </c>
      <c r="H74" s="67">
        <f t="shared" si="6"/>
        <v>1646</v>
      </c>
      <c r="I74" s="67">
        <f t="shared" si="7"/>
        <v>1729</v>
      </c>
    </row>
    <row r="75" spans="1:9" ht="18.2" customHeight="1" x14ac:dyDescent="0.25">
      <c r="A75" s="8">
        <v>28954</v>
      </c>
      <c r="B75" s="55"/>
      <c r="C75" s="8">
        <v>28954</v>
      </c>
      <c r="D75" s="5" t="s">
        <v>71</v>
      </c>
      <c r="E75" s="38">
        <v>4498</v>
      </c>
      <c r="F75" s="42">
        <f t="shared" si="4"/>
        <v>4813.8599999999997</v>
      </c>
      <c r="G75" s="67">
        <f t="shared" si="5"/>
        <v>4911</v>
      </c>
      <c r="H75" s="67">
        <f t="shared" si="6"/>
        <v>5403</v>
      </c>
      <c r="I75" s="67">
        <f t="shared" si="7"/>
        <v>5674</v>
      </c>
    </row>
    <row r="76" spans="1:9" ht="18.2" customHeight="1" x14ac:dyDescent="0.25">
      <c r="A76" s="8">
        <v>33626</v>
      </c>
      <c r="B76" s="55"/>
      <c r="C76" s="8">
        <v>33626</v>
      </c>
      <c r="D76" s="5" t="s">
        <v>72</v>
      </c>
      <c r="E76" s="38">
        <v>9428</v>
      </c>
      <c r="F76" s="42">
        <f t="shared" si="4"/>
        <v>10088.959999999999</v>
      </c>
      <c r="G76" s="67">
        <f t="shared" si="5"/>
        <v>10291</v>
      </c>
      <c r="H76" s="67">
        <f t="shared" si="6"/>
        <v>11321</v>
      </c>
      <c r="I76" s="67">
        <f t="shared" si="7"/>
        <v>11888</v>
      </c>
    </row>
    <row r="77" spans="1:9" ht="18.2" customHeight="1" x14ac:dyDescent="0.25">
      <c r="A77" s="8">
        <v>21795</v>
      </c>
      <c r="B77" s="55"/>
      <c r="C77" s="8">
        <v>21795</v>
      </c>
      <c r="D77" s="5" t="s">
        <v>73</v>
      </c>
      <c r="E77" s="38">
        <v>1018</v>
      </c>
      <c r="F77" s="42">
        <f t="shared" si="4"/>
        <v>1090.26</v>
      </c>
      <c r="G77" s="67">
        <f t="shared" si="5"/>
        <v>1113</v>
      </c>
      <c r="H77" s="67">
        <f t="shared" si="6"/>
        <v>1225</v>
      </c>
      <c r="I77" s="67">
        <f t="shared" si="7"/>
        <v>1287</v>
      </c>
    </row>
    <row r="78" spans="1:9" ht="18.2" customHeight="1" x14ac:dyDescent="0.25">
      <c r="A78" s="8">
        <v>25048</v>
      </c>
      <c r="B78" s="55"/>
      <c r="C78" s="8">
        <v>25048</v>
      </c>
      <c r="D78" s="5" t="s">
        <v>74</v>
      </c>
      <c r="E78" s="38">
        <v>907</v>
      </c>
      <c r="F78" s="42">
        <f t="shared" si="4"/>
        <v>971.49</v>
      </c>
      <c r="G78" s="67">
        <f t="shared" si="5"/>
        <v>991</v>
      </c>
      <c r="H78" s="67">
        <f t="shared" si="6"/>
        <v>1091</v>
      </c>
      <c r="I78" s="67">
        <f t="shared" si="7"/>
        <v>1146</v>
      </c>
    </row>
    <row r="79" spans="1:9" ht="18.2" customHeight="1" x14ac:dyDescent="0.25">
      <c r="A79" s="8">
        <v>28969</v>
      </c>
      <c r="B79" s="55"/>
      <c r="C79" s="8">
        <v>28969</v>
      </c>
      <c r="D79" s="5" t="s">
        <v>75</v>
      </c>
      <c r="E79" s="38">
        <v>703</v>
      </c>
      <c r="F79" s="42">
        <f t="shared" si="4"/>
        <v>753.21</v>
      </c>
      <c r="G79" s="67">
        <f t="shared" si="5"/>
        <v>769</v>
      </c>
      <c r="H79" s="67">
        <f t="shared" si="6"/>
        <v>846</v>
      </c>
      <c r="I79" s="67">
        <f t="shared" si="7"/>
        <v>889</v>
      </c>
    </row>
    <row r="80" spans="1:9" ht="18.2" customHeight="1" x14ac:dyDescent="0.25">
      <c r="A80" s="8">
        <v>33871</v>
      </c>
      <c r="B80" s="55"/>
      <c r="C80" s="8">
        <v>33871</v>
      </c>
      <c r="D80" s="5" t="s">
        <v>76</v>
      </c>
      <c r="E80" s="38">
        <v>703</v>
      </c>
      <c r="F80" s="42">
        <f t="shared" si="4"/>
        <v>753.21</v>
      </c>
      <c r="G80" s="67">
        <f t="shared" si="5"/>
        <v>769</v>
      </c>
      <c r="H80" s="67">
        <f t="shared" si="6"/>
        <v>846</v>
      </c>
      <c r="I80" s="67">
        <f t="shared" si="7"/>
        <v>889</v>
      </c>
    </row>
    <row r="81" spans="1:9" ht="18.2" customHeight="1" x14ac:dyDescent="0.25">
      <c r="A81" s="8">
        <v>33623</v>
      </c>
      <c r="B81" s="55"/>
      <c r="C81" s="8">
        <v>33623</v>
      </c>
      <c r="D81" s="5" t="s">
        <v>77</v>
      </c>
      <c r="E81" s="38">
        <v>1018</v>
      </c>
      <c r="F81" s="42">
        <f t="shared" si="4"/>
        <v>1090.26</v>
      </c>
      <c r="G81" s="67">
        <f t="shared" si="5"/>
        <v>1113</v>
      </c>
      <c r="H81" s="67">
        <f t="shared" si="6"/>
        <v>1225</v>
      </c>
      <c r="I81" s="67">
        <f t="shared" si="7"/>
        <v>1287</v>
      </c>
    </row>
    <row r="82" spans="1:9" ht="18.2" customHeight="1" x14ac:dyDescent="0.25">
      <c r="A82" s="8">
        <v>23298</v>
      </c>
      <c r="B82" s="55"/>
      <c r="C82" s="8">
        <v>23298</v>
      </c>
      <c r="D82" s="5" t="s">
        <v>78</v>
      </c>
      <c r="E82" s="38">
        <v>352</v>
      </c>
      <c r="F82" s="42">
        <f t="shared" si="4"/>
        <v>377.64</v>
      </c>
      <c r="G82" s="67">
        <f t="shared" si="5"/>
        <v>386</v>
      </c>
      <c r="H82" s="67">
        <f t="shared" si="6"/>
        <v>425</v>
      </c>
      <c r="I82" s="67">
        <f t="shared" si="7"/>
        <v>447</v>
      </c>
    </row>
    <row r="83" spans="1:9" ht="18.2" customHeight="1" x14ac:dyDescent="0.25">
      <c r="A83" s="8">
        <v>6856</v>
      </c>
      <c r="B83" s="55"/>
      <c r="C83" s="8">
        <v>6856</v>
      </c>
      <c r="D83" s="5" t="s">
        <v>79</v>
      </c>
      <c r="E83" s="38">
        <v>593</v>
      </c>
      <c r="F83" s="42">
        <f t="shared" si="4"/>
        <v>635.51</v>
      </c>
      <c r="G83" s="67">
        <f t="shared" si="5"/>
        <v>649</v>
      </c>
      <c r="H83" s="67">
        <f t="shared" si="6"/>
        <v>714</v>
      </c>
      <c r="I83" s="67">
        <f t="shared" si="7"/>
        <v>750</v>
      </c>
    </row>
    <row r="84" spans="1:9" ht="36.4" customHeight="1" x14ac:dyDescent="0.25">
      <c r="A84" s="13">
        <v>13409</v>
      </c>
      <c r="B84" s="55"/>
      <c r="C84" s="13">
        <v>13409</v>
      </c>
      <c r="D84" s="4" t="s">
        <v>80</v>
      </c>
      <c r="E84" s="39">
        <v>259</v>
      </c>
      <c r="F84" s="42">
        <f t="shared" si="4"/>
        <v>278.13</v>
      </c>
      <c r="G84" s="67">
        <f t="shared" si="5"/>
        <v>284</v>
      </c>
      <c r="H84" s="67">
        <f t="shared" si="6"/>
        <v>313</v>
      </c>
      <c r="I84" s="67">
        <f t="shared" si="7"/>
        <v>329</v>
      </c>
    </row>
    <row r="85" spans="1:9" ht="18.2" customHeight="1" thickBot="1" x14ac:dyDescent="0.3">
      <c r="A85" s="21">
        <v>32965</v>
      </c>
      <c r="B85" s="56"/>
      <c r="C85" s="21">
        <v>32965</v>
      </c>
      <c r="D85" s="17" t="s">
        <v>81</v>
      </c>
      <c r="E85" s="40">
        <v>1150</v>
      </c>
      <c r="F85" s="42">
        <f t="shared" si="4"/>
        <v>1231.5</v>
      </c>
      <c r="G85" s="67">
        <f t="shared" si="5"/>
        <v>1257</v>
      </c>
      <c r="H85" s="67">
        <f t="shared" si="6"/>
        <v>1383</v>
      </c>
      <c r="I85" s="67">
        <f t="shared" si="7"/>
        <v>1453</v>
      </c>
    </row>
    <row r="86" spans="1:9" ht="18.2" customHeight="1" x14ac:dyDescent="0.25">
      <c r="A86" s="22">
        <v>23935</v>
      </c>
      <c r="B86" s="51" t="s">
        <v>82</v>
      </c>
      <c r="C86" s="22">
        <v>23935</v>
      </c>
      <c r="D86" s="18" t="s">
        <v>83</v>
      </c>
      <c r="E86" s="37">
        <v>2696</v>
      </c>
      <c r="F86" s="42">
        <f t="shared" si="4"/>
        <v>2885.7200000000003</v>
      </c>
      <c r="G86" s="67">
        <f t="shared" si="5"/>
        <v>2944</v>
      </c>
      <c r="H86" s="67">
        <f t="shared" si="6"/>
        <v>3239</v>
      </c>
      <c r="I86" s="67">
        <f t="shared" si="7"/>
        <v>3401</v>
      </c>
    </row>
    <row r="87" spans="1:9" ht="18.2" customHeight="1" x14ac:dyDescent="0.25">
      <c r="A87" s="8">
        <v>22771</v>
      </c>
      <c r="B87" s="52"/>
      <c r="C87" s="8">
        <v>22771</v>
      </c>
      <c r="D87" s="5" t="s">
        <v>58</v>
      </c>
      <c r="E87" s="38">
        <v>593</v>
      </c>
      <c r="F87" s="42">
        <f t="shared" si="4"/>
        <v>635.51</v>
      </c>
      <c r="G87" s="67">
        <f t="shared" si="5"/>
        <v>649</v>
      </c>
      <c r="H87" s="67">
        <f t="shared" si="6"/>
        <v>714</v>
      </c>
      <c r="I87" s="67">
        <f t="shared" si="7"/>
        <v>750</v>
      </c>
    </row>
    <row r="88" spans="1:9" ht="18.2" customHeight="1" x14ac:dyDescent="0.25">
      <c r="A88" s="23">
        <v>22763</v>
      </c>
      <c r="B88" s="52"/>
      <c r="C88" s="23">
        <v>22763</v>
      </c>
      <c r="D88" s="5" t="s">
        <v>84</v>
      </c>
      <c r="E88" s="38">
        <v>741</v>
      </c>
      <c r="F88" s="42">
        <f t="shared" si="4"/>
        <v>793.87</v>
      </c>
      <c r="G88" s="67">
        <f t="shared" si="5"/>
        <v>810</v>
      </c>
      <c r="H88" s="67">
        <f t="shared" si="6"/>
        <v>891</v>
      </c>
      <c r="I88" s="67">
        <f t="shared" si="7"/>
        <v>936</v>
      </c>
    </row>
    <row r="89" spans="1:9" ht="18.2" customHeight="1" x14ac:dyDescent="0.25">
      <c r="A89" s="8">
        <v>21512</v>
      </c>
      <c r="B89" s="52"/>
      <c r="C89" s="8">
        <v>21512</v>
      </c>
      <c r="D89" s="5" t="s">
        <v>60</v>
      </c>
      <c r="E89" s="38">
        <v>7284</v>
      </c>
      <c r="F89" s="42">
        <f t="shared" si="4"/>
        <v>7794.88</v>
      </c>
      <c r="G89" s="67">
        <f t="shared" si="5"/>
        <v>7951</v>
      </c>
      <c r="H89" s="67">
        <f t="shared" si="6"/>
        <v>8747</v>
      </c>
      <c r="I89" s="67">
        <f t="shared" si="7"/>
        <v>9185</v>
      </c>
    </row>
    <row r="90" spans="1:9" ht="18.2" customHeight="1" x14ac:dyDescent="0.25">
      <c r="A90" s="8">
        <v>21521</v>
      </c>
      <c r="B90" s="52"/>
      <c r="C90" s="8">
        <v>21521</v>
      </c>
      <c r="D90" s="5" t="s">
        <v>62</v>
      </c>
      <c r="E90" s="38">
        <v>7284</v>
      </c>
      <c r="F90" s="42">
        <f t="shared" si="4"/>
        <v>7794.88</v>
      </c>
      <c r="G90" s="67">
        <f t="shared" si="5"/>
        <v>7951</v>
      </c>
      <c r="H90" s="67">
        <f t="shared" si="6"/>
        <v>8747</v>
      </c>
      <c r="I90" s="67">
        <f t="shared" si="7"/>
        <v>9185</v>
      </c>
    </row>
    <row r="91" spans="1:9" ht="18.2" customHeight="1" x14ac:dyDescent="0.25">
      <c r="A91" s="8">
        <v>21522</v>
      </c>
      <c r="B91" s="52"/>
      <c r="C91" s="8">
        <v>21522</v>
      </c>
      <c r="D91" s="5" t="s">
        <v>63</v>
      </c>
      <c r="E91" s="38">
        <v>6564</v>
      </c>
      <c r="F91" s="42">
        <f t="shared" si="4"/>
        <v>7024.48</v>
      </c>
      <c r="G91" s="67">
        <f t="shared" si="5"/>
        <v>7165</v>
      </c>
      <c r="H91" s="67">
        <f t="shared" si="6"/>
        <v>7882</v>
      </c>
      <c r="I91" s="67">
        <f t="shared" si="7"/>
        <v>8277</v>
      </c>
    </row>
    <row r="92" spans="1:9" ht="18.2" customHeight="1" x14ac:dyDescent="0.25">
      <c r="A92" s="8">
        <v>21524</v>
      </c>
      <c r="B92" s="52"/>
      <c r="C92" s="8">
        <v>21524</v>
      </c>
      <c r="D92" s="5" t="s">
        <v>64</v>
      </c>
      <c r="E92" s="38">
        <v>7284</v>
      </c>
      <c r="F92" s="42">
        <f t="shared" si="4"/>
        <v>7794.88</v>
      </c>
      <c r="G92" s="67">
        <f t="shared" si="5"/>
        <v>7951</v>
      </c>
      <c r="H92" s="67">
        <f t="shared" si="6"/>
        <v>8747</v>
      </c>
      <c r="I92" s="67">
        <f t="shared" si="7"/>
        <v>9185</v>
      </c>
    </row>
    <row r="93" spans="1:9" ht="18.2" customHeight="1" x14ac:dyDescent="0.25">
      <c r="A93" s="8">
        <v>21513</v>
      </c>
      <c r="B93" s="52"/>
      <c r="C93" s="8">
        <v>21513</v>
      </c>
      <c r="D93" s="5" t="s">
        <v>85</v>
      </c>
      <c r="E93" s="38">
        <v>1400</v>
      </c>
      <c r="F93" s="42">
        <f t="shared" si="4"/>
        <v>1499</v>
      </c>
      <c r="G93" s="67">
        <f t="shared" si="5"/>
        <v>1529</v>
      </c>
      <c r="H93" s="67">
        <f t="shared" si="6"/>
        <v>1682</v>
      </c>
      <c r="I93" s="67">
        <f t="shared" si="7"/>
        <v>1767</v>
      </c>
    </row>
    <row r="94" spans="1:9" ht="18.2" customHeight="1" x14ac:dyDescent="0.25">
      <c r="A94" s="8">
        <v>21520</v>
      </c>
      <c r="B94" s="52"/>
      <c r="C94" s="8">
        <v>21520</v>
      </c>
      <c r="D94" s="5" t="s">
        <v>86</v>
      </c>
      <c r="E94" s="38">
        <v>4420</v>
      </c>
      <c r="F94" s="42">
        <f t="shared" si="4"/>
        <v>4730.3999999999996</v>
      </c>
      <c r="G94" s="67">
        <f t="shared" si="5"/>
        <v>4826</v>
      </c>
      <c r="H94" s="67">
        <f t="shared" si="6"/>
        <v>5309</v>
      </c>
      <c r="I94" s="67">
        <f t="shared" si="7"/>
        <v>5575</v>
      </c>
    </row>
    <row r="95" spans="1:9" ht="18.2" customHeight="1" x14ac:dyDescent="0.25">
      <c r="A95" s="8">
        <v>21795</v>
      </c>
      <c r="B95" s="52"/>
      <c r="C95" s="8">
        <v>21795</v>
      </c>
      <c r="D95" s="5" t="s">
        <v>73</v>
      </c>
      <c r="E95" s="38">
        <v>1018</v>
      </c>
      <c r="F95" s="42">
        <f t="shared" si="4"/>
        <v>1090.26</v>
      </c>
      <c r="G95" s="67">
        <f t="shared" si="5"/>
        <v>1113</v>
      </c>
      <c r="H95" s="67">
        <f t="shared" si="6"/>
        <v>1225</v>
      </c>
      <c r="I95" s="67">
        <f t="shared" si="7"/>
        <v>1287</v>
      </c>
    </row>
    <row r="96" spans="1:9" ht="18.2" customHeight="1" x14ac:dyDescent="0.25">
      <c r="A96" s="8">
        <v>25048</v>
      </c>
      <c r="B96" s="52"/>
      <c r="C96" s="8">
        <v>25048</v>
      </c>
      <c r="D96" s="5" t="s">
        <v>74</v>
      </c>
      <c r="E96" s="38">
        <v>907</v>
      </c>
      <c r="F96" s="42">
        <f t="shared" si="4"/>
        <v>971.49</v>
      </c>
      <c r="G96" s="67">
        <f t="shared" si="5"/>
        <v>991</v>
      </c>
      <c r="H96" s="67">
        <f t="shared" si="6"/>
        <v>1091</v>
      </c>
      <c r="I96" s="67">
        <f t="shared" si="7"/>
        <v>1146</v>
      </c>
    </row>
    <row r="97" spans="1:9" ht="18.2" customHeight="1" x14ac:dyDescent="0.25">
      <c r="A97" s="43">
        <v>32965</v>
      </c>
      <c r="B97" s="52"/>
      <c r="C97" s="43">
        <v>32965</v>
      </c>
      <c r="D97" s="44" t="s">
        <v>81</v>
      </c>
      <c r="E97" s="45">
        <v>1150</v>
      </c>
      <c r="F97" s="46">
        <f t="shared" si="4"/>
        <v>1231.5</v>
      </c>
      <c r="G97" s="67">
        <f t="shared" si="5"/>
        <v>1257</v>
      </c>
      <c r="H97" s="67">
        <f t="shared" si="6"/>
        <v>1383</v>
      </c>
      <c r="I97" s="67">
        <f t="shared" si="7"/>
        <v>1453</v>
      </c>
    </row>
    <row r="98" spans="1:9" ht="14.45" customHeight="1" x14ac:dyDescent="0.25">
      <c r="A98" s="47">
        <v>12704</v>
      </c>
      <c r="B98" s="52"/>
      <c r="C98" s="47">
        <v>12704</v>
      </c>
      <c r="D98" s="47" t="s">
        <v>95</v>
      </c>
      <c r="E98" s="47"/>
      <c r="F98" s="48">
        <v>729</v>
      </c>
      <c r="G98" s="67">
        <f t="shared" si="5"/>
        <v>744</v>
      </c>
      <c r="H98" s="67">
        <f t="shared" si="6"/>
        <v>819</v>
      </c>
      <c r="I98" s="67">
        <f t="shared" si="7"/>
        <v>860</v>
      </c>
    </row>
    <row r="99" spans="1:9" x14ac:dyDescent="0.25">
      <c r="A99" s="50">
        <v>62617</v>
      </c>
      <c r="B99" s="52"/>
      <c r="C99" s="50">
        <v>62617</v>
      </c>
      <c r="D99" s="5" t="s">
        <v>96</v>
      </c>
      <c r="E99" s="49"/>
      <c r="F99" s="48">
        <v>6891</v>
      </c>
      <c r="G99" s="67">
        <f t="shared" si="5"/>
        <v>7029</v>
      </c>
      <c r="H99" s="67">
        <f t="shared" si="6"/>
        <v>7732</v>
      </c>
      <c r="I99" s="67">
        <f t="shared" si="7"/>
        <v>8119</v>
      </c>
    </row>
    <row r="100" spans="1:9" x14ac:dyDescent="0.25">
      <c r="A100" s="50">
        <v>52888</v>
      </c>
      <c r="B100" s="53"/>
      <c r="C100" s="50">
        <v>52888</v>
      </c>
      <c r="D100" s="5" t="s">
        <v>97</v>
      </c>
      <c r="E100" s="49"/>
      <c r="F100" s="48">
        <v>10743</v>
      </c>
      <c r="G100" s="67">
        <f t="shared" si="5"/>
        <v>10958</v>
      </c>
      <c r="H100" s="67">
        <f t="shared" si="6"/>
        <v>12054</v>
      </c>
      <c r="I100" s="67">
        <f t="shared" si="7"/>
        <v>12657</v>
      </c>
    </row>
    <row r="102" spans="1:9" x14ac:dyDescent="0.25">
      <c r="C102" s="68">
        <v>47486</v>
      </c>
      <c r="D102" s="69" t="s">
        <v>99</v>
      </c>
      <c r="E102">
        <v>1000</v>
      </c>
      <c r="F102" s="70">
        <f>+E102*0.07+E102+1</f>
        <v>1071</v>
      </c>
      <c r="G102" s="71">
        <f>ROUNDUP((F102*102%),0)</f>
        <v>1093</v>
      </c>
      <c r="H102" s="67">
        <f>ROUNDUP((G102*110%),0)</f>
        <v>1203</v>
      </c>
      <c r="I102" s="67">
        <f t="shared" si="7"/>
        <v>1264</v>
      </c>
    </row>
    <row r="104" spans="1:9" x14ac:dyDescent="0.25">
      <c r="C104" s="49"/>
      <c r="D104" s="49"/>
      <c r="E104" s="49"/>
      <c r="F104" s="49"/>
      <c r="G104" s="49"/>
      <c r="H104" s="72" t="s">
        <v>104</v>
      </c>
      <c r="I104" s="72" t="s">
        <v>104</v>
      </c>
    </row>
    <row r="105" spans="1:9" x14ac:dyDescent="0.25">
      <c r="C105" s="72">
        <v>52887</v>
      </c>
      <c r="D105" s="49" t="s">
        <v>100</v>
      </c>
      <c r="E105" s="49">
        <v>9683.1</v>
      </c>
      <c r="F105" s="73">
        <f t="shared" ref="F105:F108" si="8">+E105*0.07+E105+1</f>
        <v>10361.917000000001</v>
      </c>
      <c r="G105" s="74">
        <f>ROUNDUP((F105*102%),0)</f>
        <v>10570</v>
      </c>
      <c r="H105" s="67">
        <f>ROUNDUP((G105*110%),0)</f>
        <v>11627</v>
      </c>
      <c r="I105" s="67">
        <f t="shared" ref="I105:I108" si="9">ROUNDUP((H105*105%),0)</f>
        <v>12209</v>
      </c>
    </row>
    <row r="106" spans="1:9" x14ac:dyDescent="0.25">
      <c r="C106" s="72">
        <v>23023</v>
      </c>
      <c r="D106" s="49" t="s">
        <v>101</v>
      </c>
      <c r="E106" s="49">
        <v>987.86063999999999</v>
      </c>
      <c r="F106" s="73">
        <f t="shared" si="8"/>
        <v>1058.0108848</v>
      </c>
      <c r="G106" s="74">
        <f t="shared" ref="G106:G108" si="10">ROUNDUP((F106*102%),0)</f>
        <v>1080</v>
      </c>
      <c r="H106" s="67">
        <f t="shared" ref="H106:H108" si="11">ROUNDUP((G106*110%),0)</f>
        <v>1188</v>
      </c>
      <c r="I106" s="67">
        <f t="shared" si="9"/>
        <v>1248</v>
      </c>
    </row>
    <row r="107" spans="1:9" x14ac:dyDescent="0.25">
      <c r="C107" s="72">
        <v>33853</v>
      </c>
      <c r="D107" s="49" t="s">
        <v>102</v>
      </c>
      <c r="E107" s="49">
        <v>6160.2960000000003</v>
      </c>
      <c r="F107" s="73">
        <f t="shared" si="8"/>
        <v>6592.5167200000005</v>
      </c>
      <c r="G107" s="74">
        <f t="shared" si="10"/>
        <v>6725</v>
      </c>
      <c r="H107" s="67">
        <f t="shared" si="11"/>
        <v>7398</v>
      </c>
      <c r="I107" s="67">
        <f t="shared" si="9"/>
        <v>7768</v>
      </c>
    </row>
    <row r="108" spans="1:9" x14ac:dyDescent="0.25">
      <c r="C108" s="72">
        <v>34654</v>
      </c>
      <c r="D108" s="49" t="s">
        <v>103</v>
      </c>
      <c r="E108" s="49">
        <v>20288.400000000001</v>
      </c>
      <c r="F108" s="73">
        <f t="shared" si="8"/>
        <v>21709.588000000003</v>
      </c>
      <c r="G108" s="74">
        <f t="shared" si="10"/>
        <v>22144</v>
      </c>
      <c r="H108" s="67">
        <f t="shared" si="11"/>
        <v>24359</v>
      </c>
      <c r="I108" s="67">
        <f t="shared" si="9"/>
        <v>25577</v>
      </c>
    </row>
  </sheetData>
  <mergeCells count="1">
    <mergeCell ref="B1:I1"/>
  </mergeCells>
  <phoneticPr fontId="5" type="noConversion"/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83214-77E9-45B0-A7EA-0BD2309A93C2}">
  <dimension ref="A1:P137"/>
  <sheetViews>
    <sheetView tabSelected="1" zoomScale="115" zoomScaleNormal="115" workbookViewId="0">
      <selection activeCell="L115" sqref="L115:L137"/>
    </sheetView>
  </sheetViews>
  <sheetFormatPr baseColWidth="10" defaultColWidth="9.140625" defaultRowHeight="15" x14ac:dyDescent="0.25"/>
  <cols>
    <col min="1" max="2" width="14" customWidth="1"/>
    <col min="3" max="3" width="43" customWidth="1"/>
    <col min="4" max="4" width="56.7109375" customWidth="1"/>
    <col min="5" max="5" width="9.7109375" customWidth="1"/>
    <col min="6" max="6" width="16.7109375" customWidth="1"/>
    <col min="7" max="7" width="10.140625" customWidth="1"/>
    <col min="8" max="8" width="10.28515625" customWidth="1"/>
    <col min="9" max="9" width="12.85546875" customWidth="1"/>
  </cols>
  <sheetData>
    <row r="1" spans="1:16" s="112" customFormat="1" ht="75" x14ac:dyDescent="0.25">
      <c r="A1" s="110" t="s">
        <v>130</v>
      </c>
      <c r="B1" s="110" t="s">
        <v>131</v>
      </c>
      <c r="C1" s="111" t="s">
        <v>132</v>
      </c>
      <c r="D1" s="111" t="s">
        <v>133</v>
      </c>
      <c r="E1" s="111" t="s">
        <v>134</v>
      </c>
      <c r="F1" s="110" t="s">
        <v>135</v>
      </c>
      <c r="G1" s="110" t="s">
        <v>136</v>
      </c>
      <c r="H1" s="110" t="s">
        <v>137</v>
      </c>
      <c r="I1" s="111" t="s">
        <v>138</v>
      </c>
      <c r="J1" s="110" t="s">
        <v>139</v>
      </c>
      <c r="K1" s="111" t="s">
        <v>140</v>
      </c>
      <c r="L1" s="110" t="s">
        <v>141</v>
      </c>
      <c r="M1" s="111" t="s">
        <v>142</v>
      </c>
      <c r="N1" s="111" t="s">
        <v>143</v>
      </c>
      <c r="O1" s="111" t="s">
        <v>144</v>
      </c>
      <c r="P1" s="112" t="s">
        <v>145</v>
      </c>
    </row>
    <row r="2" spans="1:16" ht="31.5" customHeight="1" x14ac:dyDescent="0.25">
      <c r="A2">
        <v>53657</v>
      </c>
      <c r="B2" t="s">
        <v>153</v>
      </c>
      <c r="C2" s="137" t="s">
        <v>154</v>
      </c>
      <c r="D2" s="137" t="s">
        <v>155</v>
      </c>
      <c r="E2" s="49"/>
      <c r="F2" s="113" t="s">
        <v>146</v>
      </c>
      <c r="G2" t="s">
        <v>321</v>
      </c>
      <c r="H2" t="s">
        <v>148</v>
      </c>
      <c r="I2" s="113" t="s">
        <v>147</v>
      </c>
      <c r="J2" t="s">
        <v>149</v>
      </c>
      <c r="L2" s="138">
        <v>0</v>
      </c>
      <c r="P2" t="s">
        <v>309</v>
      </c>
    </row>
    <row r="3" spans="1:16" ht="17.25" customHeight="1" x14ac:dyDescent="0.25">
      <c r="A3">
        <v>42033</v>
      </c>
      <c r="B3" t="s">
        <v>156</v>
      </c>
      <c r="C3" t="s">
        <v>157</v>
      </c>
      <c r="D3" t="s">
        <v>158</v>
      </c>
      <c r="E3" s="74"/>
      <c r="F3" s="113" t="s">
        <v>146</v>
      </c>
      <c r="G3" t="s">
        <v>325</v>
      </c>
      <c r="H3" t="s">
        <v>148</v>
      </c>
      <c r="I3" s="113" t="s">
        <v>147</v>
      </c>
      <c r="J3" t="s">
        <v>149</v>
      </c>
      <c r="K3" s="75"/>
      <c r="L3" s="138">
        <v>2876</v>
      </c>
      <c r="P3" t="s">
        <v>309</v>
      </c>
    </row>
    <row r="4" spans="1:16" ht="17.25" customHeight="1" x14ac:dyDescent="0.25">
      <c r="A4">
        <v>64251</v>
      </c>
      <c r="B4" t="s">
        <v>156</v>
      </c>
      <c r="C4" t="s">
        <v>159</v>
      </c>
      <c r="D4" t="s">
        <v>160</v>
      </c>
      <c r="E4" s="74"/>
      <c r="F4" s="113" t="s">
        <v>146</v>
      </c>
      <c r="G4" t="s">
        <v>325</v>
      </c>
      <c r="H4" t="s">
        <v>148</v>
      </c>
      <c r="I4" s="113" t="s">
        <v>147</v>
      </c>
      <c r="J4" t="s">
        <v>149</v>
      </c>
      <c r="L4" s="138">
        <v>2216</v>
      </c>
      <c r="P4" t="s">
        <v>309</v>
      </c>
    </row>
    <row r="5" spans="1:16" ht="18.2" customHeight="1" x14ac:dyDescent="0.25">
      <c r="A5">
        <v>52861</v>
      </c>
      <c r="B5" t="s">
        <v>161</v>
      </c>
      <c r="C5" t="s">
        <v>162</v>
      </c>
      <c r="D5" t="s">
        <v>4</v>
      </c>
      <c r="E5" s="74"/>
      <c r="F5" s="113" t="s">
        <v>146</v>
      </c>
      <c r="G5" t="s">
        <v>325</v>
      </c>
      <c r="H5" t="s">
        <v>148</v>
      </c>
      <c r="I5" s="113" t="s">
        <v>147</v>
      </c>
      <c r="J5" t="s">
        <v>149</v>
      </c>
      <c r="L5" s="138">
        <v>4872</v>
      </c>
      <c r="P5" t="s">
        <v>309</v>
      </c>
    </row>
    <row r="6" spans="1:16" ht="18.2" customHeight="1" x14ac:dyDescent="0.25">
      <c r="A6">
        <v>53365</v>
      </c>
      <c r="B6" t="s">
        <v>161</v>
      </c>
      <c r="C6" t="s">
        <v>163</v>
      </c>
      <c r="D6" t="s">
        <v>5</v>
      </c>
      <c r="E6" s="74"/>
      <c r="F6" s="113" t="s">
        <v>146</v>
      </c>
      <c r="G6" t="s">
        <v>325</v>
      </c>
      <c r="H6" t="s">
        <v>148</v>
      </c>
      <c r="I6" s="113" t="s">
        <v>147</v>
      </c>
      <c r="J6" t="s">
        <v>149</v>
      </c>
      <c r="L6" s="138">
        <v>5513</v>
      </c>
      <c r="P6" t="s">
        <v>309</v>
      </c>
    </row>
    <row r="7" spans="1:16" ht="18.2" customHeight="1" x14ac:dyDescent="0.25">
      <c r="A7">
        <v>52427</v>
      </c>
      <c r="B7" t="s">
        <v>161</v>
      </c>
      <c r="C7" t="s">
        <v>164</v>
      </c>
      <c r="D7" t="s">
        <v>6</v>
      </c>
      <c r="E7" s="74"/>
      <c r="F7" s="113" t="s">
        <v>146</v>
      </c>
      <c r="G7" t="s">
        <v>325</v>
      </c>
      <c r="H7" t="s">
        <v>148</v>
      </c>
      <c r="I7" s="113" t="s">
        <v>147</v>
      </c>
      <c r="J7" t="s">
        <v>149</v>
      </c>
      <c r="L7" s="138">
        <v>6845</v>
      </c>
      <c r="P7" t="s">
        <v>309</v>
      </c>
    </row>
    <row r="8" spans="1:16" ht="18.2" customHeight="1" x14ac:dyDescent="0.25">
      <c r="A8">
        <v>53105</v>
      </c>
      <c r="B8" t="s">
        <v>161</v>
      </c>
      <c r="C8" t="s">
        <v>165</v>
      </c>
      <c r="D8" t="s">
        <v>7</v>
      </c>
      <c r="E8" s="74"/>
      <c r="F8" s="113" t="s">
        <v>146</v>
      </c>
      <c r="G8" t="s">
        <v>325</v>
      </c>
      <c r="H8" t="s">
        <v>148</v>
      </c>
      <c r="I8" s="113" t="s">
        <v>147</v>
      </c>
      <c r="J8" t="s">
        <v>149</v>
      </c>
      <c r="L8" s="138">
        <v>7777</v>
      </c>
      <c r="P8" t="s">
        <v>309</v>
      </c>
    </row>
    <row r="9" spans="1:16" ht="18.2" customHeight="1" x14ac:dyDescent="0.25">
      <c r="A9">
        <v>53469</v>
      </c>
      <c r="B9" t="s">
        <v>161</v>
      </c>
      <c r="C9" t="s">
        <v>166</v>
      </c>
      <c r="D9" t="s">
        <v>8</v>
      </c>
      <c r="E9" s="74"/>
      <c r="F9" s="113" t="s">
        <v>146</v>
      </c>
      <c r="G9" t="s">
        <v>325</v>
      </c>
      <c r="H9" t="s">
        <v>148</v>
      </c>
      <c r="I9" s="113" t="s">
        <v>147</v>
      </c>
      <c r="J9" t="s">
        <v>149</v>
      </c>
      <c r="L9" s="138">
        <v>8351</v>
      </c>
      <c r="P9" t="s">
        <v>309</v>
      </c>
    </row>
    <row r="10" spans="1:16" ht="18.2" customHeight="1" x14ac:dyDescent="0.25">
      <c r="A10">
        <v>52714</v>
      </c>
      <c r="B10" t="s">
        <v>167</v>
      </c>
      <c r="C10" t="s">
        <v>168</v>
      </c>
      <c r="D10" t="s">
        <v>9</v>
      </c>
      <c r="E10" s="74"/>
      <c r="F10" s="113" t="s">
        <v>146</v>
      </c>
      <c r="G10" t="s">
        <v>326</v>
      </c>
      <c r="H10" t="s">
        <v>148</v>
      </c>
      <c r="I10" s="113" t="s">
        <v>147</v>
      </c>
      <c r="J10" t="s">
        <v>149</v>
      </c>
      <c r="L10" s="138">
        <v>1452</v>
      </c>
      <c r="P10" t="s">
        <v>309</v>
      </c>
    </row>
    <row r="11" spans="1:16" ht="18.2" customHeight="1" x14ac:dyDescent="0.25">
      <c r="A11">
        <v>53455</v>
      </c>
      <c r="B11" t="s">
        <v>167</v>
      </c>
      <c r="C11" t="s">
        <v>169</v>
      </c>
      <c r="D11" t="s">
        <v>10</v>
      </c>
      <c r="E11" s="74"/>
      <c r="F11" s="113" t="s">
        <v>146</v>
      </c>
      <c r="G11" t="s">
        <v>328</v>
      </c>
      <c r="H11" t="s">
        <v>148</v>
      </c>
      <c r="I11" s="113" t="s">
        <v>147</v>
      </c>
      <c r="J11" t="s">
        <v>149</v>
      </c>
      <c r="L11" s="138">
        <v>2628</v>
      </c>
      <c r="P11" t="s">
        <v>309</v>
      </c>
    </row>
    <row r="12" spans="1:16" ht="18.2" customHeight="1" x14ac:dyDescent="0.25">
      <c r="A12">
        <v>52484</v>
      </c>
      <c r="B12" t="s">
        <v>170</v>
      </c>
      <c r="C12" t="s">
        <v>171</v>
      </c>
      <c r="D12" t="s">
        <v>11</v>
      </c>
      <c r="E12" s="74"/>
      <c r="F12" s="113" t="s">
        <v>146</v>
      </c>
      <c r="G12" t="s">
        <v>321</v>
      </c>
      <c r="H12" t="s">
        <v>148</v>
      </c>
      <c r="I12" s="113" t="s">
        <v>147</v>
      </c>
      <c r="J12" t="s">
        <v>149</v>
      </c>
      <c r="L12" s="138">
        <v>1506</v>
      </c>
      <c r="P12" t="s">
        <v>309</v>
      </c>
    </row>
    <row r="13" spans="1:16" ht="18.2" customHeight="1" x14ac:dyDescent="0.25">
      <c r="A13">
        <v>42043</v>
      </c>
      <c r="B13" t="s">
        <v>172</v>
      </c>
      <c r="C13" t="s">
        <v>171</v>
      </c>
      <c r="D13" t="s">
        <v>12</v>
      </c>
      <c r="E13" s="74"/>
      <c r="F13" s="113" t="s">
        <v>146</v>
      </c>
      <c r="G13" t="s">
        <v>321</v>
      </c>
      <c r="H13" t="s">
        <v>148</v>
      </c>
      <c r="I13" s="113" t="s">
        <v>147</v>
      </c>
      <c r="J13" t="s">
        <v>149</v>
      </c>
      <c r="L13" s="138">
        <v>6985</v>
      </c>
      <c r="P13" t="s">
        <v>309</v>
      </c>
    </row>
    <row r="14" spans="1:16" ht="18.2" customHeight="1" x14ac:dyDescent="0.25">
      <c r="A14">
        <v>49200</v>
      </c>
      <c r="B14" t="s">
        <v>13</v>
      </c>
      <c r="D14" t="s">
        <v>13</v>
      </c>
      <c r="E14" s="74"/>
      <c r="F14" s="113" t="s">
        <v>146</v>
      </c>
      <c r="G14" t="s">
        <v>321</v>
      </c>
      <c r="H14" t="s">
        <v>148</v>
      </c>
      <c r="I14" s="113" t="s">
        <v>147</v>
      </c>
      <c r="J14" t="s">
        <v>149</v>
      </c>
      <c r="L14" s="138">
        <v>729</v>
      </c>
      <c r="P14" t="s">
        <v>309</v>
      </c>
    </row>
    <row r="15" spans="1:16" ht="18.2" customHeight="1" x14ac:dyDescent="0.25">
      <c r="A15">
        <v>38883</v>
      </c>
      <c r="B15" t="s">
        <v>173</v>
      </c>
      <c r="C15" t="s">
        <v>174</v>
      </c>
      <c r="D15" t="s">
        <v>14</v>
      </c>
      <c r="E15" s="74"/>
      <c r="F15" s="113" t="s">
        <v>146</v>
      </c>
      <c r="G15" t="s">
        <v>321</v>
      </c>
      <c r="H15" t="s">
        <v>148</v>
      </c>
      <c r="I15" s="113" t="s">
        <v>147</v>
      </c>
      <c r="J15" t="s">
        <v>149</v>
      </c>
      <c r="L15" s="138">
        <v>776</v>
      </c>
      <c r="P15" t="s">
        <v>309</v>
      </c>
    </row>
    <row r="16" spans="1:16" ht="36.4" customHeight="1" x14ac:dyDescent="0.25">
      <c r="A16">
        <v>53654</v>
      </c>
      <c r="B16" t="s">
        <v>175</v>
      </c>
      <c r="C16" t="s">
        <v>176</v>
      </c>
      <c r="D16" t="s">
        <v>177</v>
      </c>
      <c r="E16" s="74"/>
      <c r="F16" s="113" t="s">
        <v>146</v>
      </c>
      <c r="G16" t="s">
        <v>327</v>
      </c>
      <c r="H16" t="s">
        <v>148</v>
      </c>
      <c r="I16" s="113" t="s">
        <v>147</v>
      </c>
      <c r="J16" t="s">
        <v>149</v>
      </c>
      <c r="L16" s="138">
        <v>0</v>
      </c>
      <c r="P16" t="s">
        <v>309</v>
      </c>
    </row>
    <row r="17" spans="1:16" ht="36.4" customHeight="1" x14ac:dyDescent="0.25">
      <c r="A17">
        <v>53653</v>
      </c>
      <c r="B17" t="s">
        <v>175</v>
      </c>
      <c r="C17" t="s">
        <v>178</v>
      </c>
      <c r="D17" t="s">
        <v>179</v>
      </c>
      <c r="E17" s="74"/>
      <c r="F17" s="113" t="s">
        <v>146</v>
      </c>
      <c r="G17" t="s">
        <v>327</v>
      </c>
      <c r="H17" t="s">
        <v>148</v>
      </c>
      <c r="I17" s="113" t="s">
        <v>147</v>
      </c>
      <c r="J17" t="s">
        <v>149</v>
      </c>
      <c r="L17" s="138">
        <v>0</v>
      </c>
      <c r="P17" t="s">
        <v>309</v>
      </c>
    </row>
    <row r="18" spans="1:16" ht="23.25" customHeight="1" x14ac:dyDescent="0.25">
      <c r="A18">
        <v>42035</v>
      </c>
      <c r="B18" t="s">
        <v>156</v>
      </c>
      <c r="C18" t="s">
        <v>180</v>
      </c>
      <c r="D18" t="s">
        <v>181</v>
      </c>
      <c r="E18" s="74"/>
      <c r="F18" s="113" t="s">
        <v>146</v>
      </c>
      <c r="G18" t="s">
        <v>325</v>
      </c>
      <c r="H18" t="s">
        <v>148</v>
      </c>
      <c r="I18" s="113" t="s">
        <v>147</v>
      </c>
      <c r="J18" t="s">
        <v>149</v>
      </c>
      <c r="L18" s="138">
        <v>5568</v>
      </c>
      <c r="P18" t="s">
        <v>309</v>
      </c>
    </row>
    <row r="19" spans="1:16" ht="18.2" customHeight="1" x14ac:dyDescent="0.25">
      <c r="A19">
        <v>53103</v>
      </c>
      <c r="B19" t="s">
        <v>161</v>
      </c>
      <c r="C19" t="s">
        <v>182</v>
      </c>
      <c r="D19" t="s">
        <v>19</v>
      </c>
      <c r="E19" s="74"/>
      <c r="F19" s="113" t="s">
        <v>146</v>
      </c>
      <c r="G19" t="s">
        <v>325</v>
      </c>
      <c r="H19" t="s">
        <v>148</v>
      </c>
      <c r="I19" s="113" t="s">
        <v>147</v>
      </c>
      <c r="J19" t="s">
        <v>149</v>
      </c>
      <c r="L19" s="138">
        <v>2967</v>
      </c>
      <c r="P19" t="s">
        <v>309</v>
      </c>
    </row>
    <row r="20" spans="1:16" ht="18.2" customHeight="1" x14ac:dyDescent="0.25">
      <c r="A20">
        <v>53362</v>
      </c>
      <c r="B20" t="s">
        <v>161</v>
      </c>
      <c r="C20" t="s">
        <v>183</v>
      </c>
      <c r="D20" t="s">
        <v>20</v>
      </c>
      <c r="E20" s="74"/>
      <c r="F20" s="113" t="s">
        <v>146</v>
      </c>
      <c r="G20" t="s">
        <v>325</v>
      </c>
      <c r="H20" t="s">
        <v>148</v>
      </c>
      <c r="I20" s="113" t="s">
        <v>147</v>
      </c>
      <c r="J20" t="s">
        <v>149</v>
      </c>
      <c r="L20" s="138">
        <v>3052</v>
      </c>
      <c r="P20" t="s">
        <v>309</v>
      </c>
    </row>
    <row r="21" spans="1:16" ht="18.2" customHeight="1" x14ac:dyDescent="0.25">
      <c r="A21">
        <v>53102</v>
      </c>
      <c r="B21" t="s">
        <v>161</v>
      </c>
      <c r="C21" t="s">
        <v>184</v>
      </c>
      <c r="D21" t="s">
        <v>21</v>
      </c>
      <c r="E21" s="74"/>
      <c r="F21" s="113" t="s">
        <v>146</v>
      </c>
      <c r="G21" t="s">
        <v>325</v>
      </c>
      <c r="H21" t="s">
        <v>148</v>
      </c>
      <c r="I21" s="113" t="s">
        <v>147</v>
      </c>
      <c r="J21" t="s">
        <v>149</v>
      </c>
      <c r="L21" s="138">
        <v>3516</v>
      </c>
      <c r="P21" t="s">
        <v>309</v>
      </c>
    </row>
    <row r="22" spans="1:16" ht="18.2" customHeight="1" x14ac:dyDescent="0.25">
      <c r="A22">
        <v>53460</v>
      </c>
      <c r="B22" t="s">
        <v>161</v>
      </c>
      <c r="C22" t="s">
        <v>185</v>
      </c>
      <c r="D22" t="s">
        <v>22</v>
      </c>
      <c r="E22" s="74"/>
      <c r="F22" s="113" t="s">
        <v>146</v>
      </c>
      <c r="G22" t="s">
        <v>325</v>
      </c>
      <c r="H22" t="s">
        <v>148</v>
      </c>
      <c r="I22" s="113" t="s">
        <v>147</v>
      </c>
      <c r="J22" t="s">
        <v>149</v>
      </c>
      <c r="L22" s="138">
        <v>3736</v>
      </c>
      <c r="P22" t="s">
        <v>309</v>
      </c>
    </row>
    <row r="23" spans="1:16" ht="18.2" customHeight="1" x14ac:dyDescent="0.25">
      <c r="A23">
        <v>53461</v>
      </c>
      <c r="B23" t="s">
        <v>161</v>
      </c>
      <c r="C23" t="s">
        <v>186</v>
      </c>
      <c r="D23" t="s">
        <v>23</v>
      </c>
      <c r="E23" s="74"/>
      <c r="F23" s="113" t="s">
        <v>146</v>
      </c>
      <c r="G23" t="s">
        <v>325</v>
      </c>
      <c r="H23" t="s">
        <v>148</v>
      </c>
      <c r="I23" s="113" t="s">
        <v>147</v>
      </c>
      <c r="J23" t="s">
        <v>149</v>
      </c>
      <c r="L23" s="138">
        <v>4236</v>
      </c>
      <c r="P23" t="s">
        <v>309</v>
      </c>
    </row>
    <row r="24" spans="1:16" ht="18.2" customHeight="1" x14ac:dyDescent="0.25">
      <c r="A24">
        <v>53110</v>
      </c>
      <c r="B24" t="s">
        <v>171</v>
      </c>
      <c r="C24" t="s">
        <v>187</v>
      </c>
      <c r="D24" t="s">
        <v>24</v>
      </c>
      <c r="E24" s="74"/>
      <c r="F24" s="113" t="s">
        <v>146</v>
      </c>
      <c r="G24" t="s">
        <v>326</v>
      </c>
      <c r="H24" t="s">
        <v>148</v>
      </c>
      <c r="I24" s="113" t="s">
        <v>147</v>
      </c>
      <c r="J24" t="s">
        <v>149</v>
      </c>
      <c r="L24" s="138">
        <v>1366</v>
      </c>
      <c r="P24" t="s">
        <v>309</v>
      </c>
    </row>
    <row r="25" spans="1:16" ht="18.2" customHeight="1" x14ac:dyDescent="0.25">
      <c r="A25">
        <v>56452</v>
      </c>
      <c r="B25" t="s">
        <v>188</v>
      </c>
      <c r="C25" t="s">
        <v>189</v>
      </c>
      <c r="D25" t="s">
        <v>25</v>
      </c>
      <c r="E25" s="74"/>
      <c r="F25" s="113" t="s">
        <v>146</v>
      </c>
      <c r="G25" t="s">
        <v>322</v>
      </c>
      <c r="H25" t="s">
        <v>148</v>
      </c>
      <c r="I25" s="113" t="s">
        <v>147</v>
      </c>
      <c r="J25" t="s">
        <v>149</v>
      </c>
      <c r="L25" s="138">
        <v>1237</v>
      </c>
      <c r="P25" t="s">
        <v>309</v>
      </c>
    </row>
    <row r="26" spans="1:16" ht="18.2" customHeight="1" x14ac:dyDescent="0.25">
      <c r="A26">
        <v>52484</v>
      </c>
      <c r="B26" t="s">
        <v>170</v>
      </c>
      <c r="C26" t="s">
        <v>171</v>
      </c>
      <c r="D26" t="s">
        <v>11</v>
      </c>
      <c r="E26" s="74"/>
      <c r="F26" s="113" t="s">
        <v>146</v>
      </c>
      <c r="G26" t="s">
        <v>321</v>
      </c>
      <c r="H26" t="s">
        <v>148</v>
      </c>
      <c r="I26" s="113" t="s">
        <v>147</v>
      </c>
      <c r="J26" t="s">
        <v>149</v>
      </c>
      <c r="L26" s="138">
        <v>1506</v>
      </c>
      <c r="P26" t="s">
        <v>309</v>
      </c>
    </row>
    <row r="27" spans="1:16" ht="18.2" customHeight="1" x14ac:dyDescent="0.25">
      <c r="A27">
        <v>42043</v>
      </c>
      <c r="B27" t="s">
        <v>172</v>
      </c>
      <c r="C27" t="s">
        <v>171</v>
      </c>
      <c r="D27" t="s">
        <v>12</v>
      </c>
      <c r="E27" s="74"/>
      <c r="F27" s="113" t="s">
        <v>146</v>
      </c>
      <c r="G27" t="s">
        <v>321</v>
      </c>
      <c r="H27" t="s">
        <v>148</v>
      </c>
      <c r="I27" s="113" t="s">
        <v>147</v>
      </c>
      <c r="J27" t="s">
        <v>149</v>
      </c>
      <c r="L27" s="138">
        <v>6985</v>
      </c>
      <c r="P27" t="s">
        <v>309</v>
      </c>
    </row>
    <row r="28" spans="1:16" ht="18.2" customHeight="1" x14ac:dyDescent="0.25">
      <c r="A28">
        <v>49200</v>
      </c>
      <c r="B28" t="s">
        <v>13</v>
      </c>
      <c r="D28" t="s">
        <v>13</v>
      </c>
      <c r="E28" s="74"/>
      <c r="F28" s="113" t="s">
        <v>146</v>
      </c>
      <c r="G28" t="s">
        <v>321</v>
      </c>
      <c r="H28" t="s">
        <v>148</v>
      </c>
      <c r="I28" s="113" t="s">
        <v>147</v>
      </c>
      <c r="J28" t="s">
        <v>149</v>
      </c>
      <c r="L28" s="138">
        <v>729</v>
      </c>
      <c r="P28" t="s">
        <v>309</v>
      </c>
    </row>
    <row r="29" spans="1:16" ht="18.2" customHeight="1" x14ac:dyDescent="0.25">
      <c r="A29">
        <v>38883</v>
      </c>
      <c r="B29" t="s">
        <v>173</v>
      </c>
      <c r="C29" t="s">
        <v>174</v>
      </c>
      <c r="D29" t="s">
        <v>14</v>
      </c>
      <c r="E29" s="74"/>
      <c r="F29" s="113" t="s">
        <v>146</v>
      </c>
      <c r="G29" t="s">
        <v>321</v>
      </c>
      <c r="H29" t="s">
        <v>148</v>
      </c>
      <c r="I29" s="113" t="s">
        <v>147</v>
      </c>
      <c r="J29" t="s">
        <v>149</v>
      </c>
      <c r="L29" s="138">
        <v>776</v>
      </c>
      <c r="P29" t="s">
        <v>309</v>
      </c>
    </row>
    <row r="30" spans="1:16" x14ac:dyDescent="0.25">
      <c r="A30">
        <v>59423</v>
      </c>
      <c r="B30" t="s">
        <v>190</v>
      </c>
      <c r="C30" t="s">
        <v>191</v>
      </c>
      <c r="D30" t="s">
        <v>192</v>
      </c>
      <c r="E30" s="74"/>
      <c r="F30" s="113" t="s">
        <v>146</v>
      </c>
      <c r="G30" t="s">
        <v>321</v>
      </c>
      <c r="H30" t="s">
        <v>148</v>
      </c>
      <c r="I30" s="113" t="s">
        <v>147</v>
      </c>
      <c r="J30" t="s">
        <v>149</v>
      </c>
      <c r="L30" s="138">
        <v>0</v>
      </c>
      <c r="P30" t="s">
        <v>309</v>
      </c>
    </row>
    <row r="31" spans="1:16" ht="26.25" customHeight="1" x14ac:dyDescent="0.25">
      <c r="A31">
        <v>58642</v>
      </c>
      <c r="B31" t="s">
        <v>156</v>
      </c>
      <c r="C31" t="s">
        <v>193</v>
      </c>
      <c r="D31" t="s">
        <v>194</v>
      </c>
      <c r="E31" s="74"/>
      <c r="F31" s="113" t="s">
        <v>146</v>
      </c>
      <c r="G31" t="s">
        <v>325</v>
      </c>
      <c r="H31" t="s">
        <v>148</v>
      </c>
      <c r="I31" s="113" t="s">
        <v>147</v>
      </c>
      <c r="J31" t="s">
        <v>149</v>
      </c>
      <c r="L31" s="138">
        <v>4100</v>
      </c>
      <c r="P31" t="s">
        <v>309</v>
      </c>
    </row>
    <row r="32" spans="1:16" ht="28.5" customHeight="1" x14ac:dyDescent="0.25">
      <c r="A32">
        <v>64604</v>
      </c>
      <c r="B32" t="s">
        <v>156</v>
      </c>
      <c r="C32" t="s">
        <v>195</v>
      </c>
      <c r="D32" t="s">
        <v>196</v>
      </c>
      <c r="E32" s="74"/>
      <c r="F32" s="113" t="s">
        <v>146</v>
      </c>
      <c r="G32" t="s">
        <v>325</v>
      </c>
      <c r="H32" t="s">
        <v>148</v>
      </c>
      <c r="I32" s="113" t="s">
        <v>147</v>
      </c>
      <c r="J32" t="s">
        <v>149</v>
      </c>
      <c r="L32" s="138">
        <v>3321</v>
      </c>
      <c r="P32" t="s">
        <v>309</v>
      </c>
    </row>
    <row r="33" spans="1:16" ht="26.25" customHeight="1" x14ac:dyDescent="0.25">
      <c r="A33">
        <v>57820</v>
      </c>
      <c r="B33" t="s">
        <v>156</v>
      </c>
      <c r="C33" t="s">
        <v>197</v>
      </c>
      <c r="D33" t="s">
        <v>198</v>
      </c>
      <c r="E33" s="74"/>
      <c r="F33" s="113" t="s">
        <v>146</v>
      </c>
      <c r="G33" t="s">
        <v>325</v>
      </c>
      <c r="H33" t="s">
        <v>148</v>
      </c>
      <c r="I33" s="113" t="s">
        <v>147</v>
      </c>
      <c r="J33" t="s">
        <v>149</v>
      </c>
      <c r="L33" s="138">
        <v>4797</v>
      </c>
      <c r="P33" t="s">
        <v>309</v>
      </c>
    </row>
    <row r="34" spans="1:16" ht="20.25" customHeight="1" x14ac:dyDescent="0.25">
      <c r="A34">
        <v>61604</v>
      </c>
      <c r="B34" t="s">
        <v>156</v>
      </c>
      <c r="C34" t="s">
        <v>199</v>
      </c>
      <c r="D34" t="s">
        <v>91</v>
      </c>
      <c r="E34" s="74"/>
      <c r="F34" s="113" t="s">
        <v>146</v>
      </c>
      <c r="G34" t="s">
        <v>325</v>
      </c>
      <c r="H34" t="s">
        <v>148</v>
      </c>
      <c r="I34" s="113" t="s">
        <v>147</v>
      </c>
      <c r="J34" t="s">
        <v>149</v>
      </c>
      <c r="L34" s="138">
        <v>4151</v>
      </c>
      <c r="P34" t="s">
        <v>309</v>
      </c>
    </row>
    <row r="35" spans="1:16" ht="23.25" customHeight="1" x14ac:dyDescent="0.25">
      <c r="A35">
        <v>57821</v>
      </c>
      <c r="B35" t="s">
        <v>156</v>
      </c>
      <c r="C35" t="s">
        <v>200</v>
      </c>
      <c r="D35" t="s">
        <v>201</v>
      </c>
      <c r="E35" s="74"/>
      <c r="F35" s="113" t="s">
        <v>146</v>
      </c>
      <c r="G35" t="s">
        <v>321</v>
      </c>
      <c r="H35" t="s">
        <v>148</v>
      </c>
      <c r="I35" s="113" t="s">
        <v>147</v>
      </c>
      <c r="J35" t="s">
        <v>149</v>
      </c>
      <c r="L35" s="138">
        <v>1564</v>
      </c>
      <c r="P35" t="s">
        <v>309</v>
      </c>
    </row>
    <row r="36" spans="1:16" ht="18.2" customHeight="1" x14ac:dyDescent="0.25">
      <c r="A36">
        <v>58379</v>
      </c>
      <c r="B36" t="s">
        <v>202</v>
      </c>
      <c r="C36" t="s">
        <v>203</v>
      </c>
      <c r="D36" t="s">
        <v>32</v>
      </c>
      <c r="E36" s="74"/>
      <c r="F36" s="113" t="s">
        <v>146</v>
      </c>
      <c r="G36" t="s">
        <v>321</v>
      </c>
      <c r="H36" t="s">
        <v>148</v>
      </c>
      <c r="I36" s="113" t="s">
        <v>147</v>
      </c>
      <c r="J36" t="s">
        <v>149</v>
      </c>
      <c r="L36" s="138">
        <v>896</v>
      </c>
      <c r="P36" t="s">
        <v>309</v>
      </c>
    </row>
    <row r="37" spans="1:16" ht="21" customHeight="1" x14ac:dyDescent="0.25">
      <c r="A37">
        <v>57825</v>
      </c>
      <c r="B37" t="s">
        <v>161</v>
      </c>
      <c r="C37" t="s">
        <v>204</v>
      </c>
      <c r="D37" t="s">
        <v>205</v>
      </c>
      <c r="E37" s="74"/>
      <c r="F37" s="113" t="s">
        <v>146</v>
      </c>
      <c r="G37" t="s">
        <v>325</v>
      </c>
      <c r="H37" t="s">
        <v>148</v>
      </c>
      <c r="I37" s="113" t="s">
        <v>147</v>
      </c>
      <c r="J37" t="s">
        <v>149</v>
      </c>
      <c r="L37" s="138">
        <v>2818</v>
      </c>
      <c r="P37" t="s">
        <v>309</v>
      </c>
    </row>
    <row r="38" spans="1:16" ht="24" customHeight="1" x14ac:dyDescent="0.25">
      <c r="A38">
        <v>57826</v>
      </c>
      <c r="B38" t="s">
        <v>161</v>
      </c>
      <c r="C38" t="s">
        <v>206</v>
      </c>
      <c r="D38" t="s">
        <v>207</v>
      </c>
      <c r="E38" s="74"/>
      <c r="F38" s="113" t="s">
        <v>146</v>
      </c>
      <c r="G38" t="s">
        <v>325</v>
      </c>
      <c r="H38" t="s">
        <v>148</v>
      </c>
      <c r="I38" s="113" t="s">
        <v>147</v>
      </c>
      <c r="J38" t="s">
        <v>149</v>
      </c>
      <c r="L38" s="138">
        <v>3236</v>
      </c>
      <c r="P38" t="s">
        <v>309</v>
      </c>
    </row>
    <row r="39" spans="1:16" ht="22.5" customHeight="1" x14ac:dyDescent="0.25">
      <c r="A39">
        <v>57827</v>
      </c>
      <c r="B39" t="s">
        <v>161</v>
      </c>
      <c r="C39" t="s">
        <v>208</v>
      </c>
      <c r="D39" t="s">
        <v>209</v>
      </c>
      <c r="E39" s="74"/>
      <c r="F39" s="113" t="s">
        <v>146</v>
      </c>
      <c r="G39" t="s">
        <v>325</v>
      </c>
      <c r="H39" t="s">
        <v>148</v>
      </c>
      <c r="I39" s="113" t="s">
        <v>147</v>
      </c>
      <c r="J39" t="s">
        <v>149</v>
      </c>
      <c r="L39" s="138">
        <v>3681</v>
      </c>
      <c r="P39" t="s">
        <v>309</v>
      </c>
    </row>
    <row r="40" spans="1:16" ht="23.25" customHeight="1" x14ac:dyDescent="0.25">
      <c r="A40">
        <v>57828</v>
      </c>
      <c r="B40" t="s">
        <v>161</v>
      </c>
      <c r="C40" t="s">
        <v>210</v>
      </c>
      <c r="D40" t="s">
        <v>211</v>
      </c>
      <c r="E40" s="74"/>
      <c r="F40" s="113" t="s">
        <v>146</v>
      </c>
      <c r="G40" t="s">
        <v>325</v>
      </c>
      <c r="H40" t="s">
        <v>148</v>
      </c>
      <c r="I40" s="113" t="s">
        <v>147</v>
      </c>
      <c r="J40" t="s">
        <v>149</v>
      </c>
      <c r="L40" s="138">
        <v>4100</v>
      </c>
      <c r="P40" t="s">
        <v>309</v>
      </c>
    </row>
    <row r="41" spans="1:16" ht="18.75" customHeight="1" x14ac:dyDescent="0.25">
      <c r="A41">
        <v>57829</v>
      </c>
      <c r="B41" t="s">
        <v>161</v>
      </c>
      <c r="C41" t="s">
        <v>212</v>
      </c>
      <c r="D41" t="s">
        <v>213</v>
      </c>
      <c r="E41" s="74"/>
      <c r="F41" s="113" t="s">
        <v>146</v>
      </c>
      <c r="G41" t="s">
        <v>325</v>
      </c>
      <c r="H41" t="s">
        <v>148</v>
      </c>
      <c r="I41" s="113" t="s">
        <v>147</v>
      </c>
      <c r="J41" t="s">
        <v>149</v>
      </c>
      <c r="L41" s="138">
        <v>4518</v>
      </c>
      <c r="P41" t="s">
        <v>309</v>
      </c>
    </row>
    <row r="42" spans="1:16" ht="18.2" customHeight="1" x14ac:dyDescent="0.25">
      <c r="A42">
        <v>57841</v>
      </c>
      <c r="B42" t="s">
        <v>167</v>
      </c>
      <c r="C42" t="s">
        <v>214</v>
      </c>
      <c r="D42" t="s">
        <v>38</v>
      </c>
      <c r="E42" s="74"/>
      <c r="F42" s="113" t="s">
        <v>146</v>
      </c>
      <c r="G42" t="s">
        <v>328</v>
      </c>
      <c r="H42" t="s">
        <v>148</v>
      </c>
      <c r="I42" s="113" t="s">
        <v>147</v>
      </c>
      <c r="J42" t="s">
        <v>149</v>
      </c>
      <c r="L42" s="138">
        <v>2056</v>
      </c>
      <c r="P42" t="s">
        <v>309</v>
      </c>
    </row>
    <row r="43" spans="1:16" ht="23.25" customHeight="1" x14ac:dyDescent="0.25">
      <c r="A43">
        <v>57831</v>
      </c>
      <c r="B43" t="s">
        <v>161</v>
      </c>
      <c r="C43" t="s">
        <v>215</v>
      </c>
      <c r="D43" t="s">
        <v>216</v>
      </c>
      <c r="E43" s="74"/>
      <c r="F43" s="113" t="s">
        <v>146</v>
      </c>
      <c r="G43" t="s">
        <v>325</v>
      </c>
      <c r="H43" t="s">
        <v>148</v>
      </c>
      <c r="I43" s="113" t="s">
        <v>147</v>
      </c>
      <c r="J43" t="s">
        <v>149</v>
      </c>
      <c r="L43" s="138">
        <v>2818</v>
      </c>
      <c r="P43" t="s">
        <v>309</v>
      </c>
    </row>
    <row r="44" spans="1:16" ht="22.5" customHeight="1" x14ac:dyDescent="0.25">
      <c r="A44">
        <v>57832</v>
      </c>
      <c r="B44" t="s">
        <v>161</v>
      </c>
      <c r="C44" t="s">
        <v>217</v>
      </c>
      <c r="D44" t="s">
        <v>218</v>
      </c>
      <c r="E44" s="74"/>
      <c r="F44" s="113" t="s">
        <v>146</v>
      </c>
      <c r="G44" t="s">
        <v>325</v>
      </c>
      <c r="H44" t="s">
        <v>148</v>
      </c>
      <c r="I44" s="113" t="s">
        <v>147</v>
      </c>
      <c r="J44" t="s">
        <v>149</v>
      </c>
      <c r="L44" s="138">
        <v>3236</v>
      </c>
      <c r="P44" t="s">
        <v>309</v>
      </c>
    </row>
    <row r="45" spans="1:16" ht="21.75" customHeight="1" x14ac:dyDescent="0.25">
      <c r="A45">
        <v>57833</v>
      </c>
      <c r="B45" t="s">
        <v>161</v>
      </c>
      <c r="C45" t="s">
        <v>219</v>
      </c>
      <c r="D45" t="s">
        <v>220</v>
      </c>
      <c r="E45" s="74"/>
      <c r="F45" s="113" t="s">
        <v>146</v>
      </c>
      <c r="G45" t="s">
        <v>325</v>
      </c>
      <c r="H45" t="s">
        <v>148</v>
      </c>
      <c r="I45" s="113" t="s">
        <v>147</v>
      </c>
      <c r="J45" t="s">
        <v>149</v>
      </c>
      <c r="L45" s="138">
        <v>3681</v>
      </c>
      <c r="P45" t="s">
        <v>309</v>
      </c>
    </row>
    <row r="46" spans="1:16" ht="21.75" customHeight="1" x14ac:dyDescent="0.25">
      <c r="A46">
        <v>57834</v>
      </c>
      <c r="B46" t="s">
        <v>161</v>
      </c>
      <c r="C46" t="s">
        <v>221</v>
      </c>
      <c r="D46" t="s">
        <v>222</v>
      </c>
      <c r="E46" s="74"/>
      <c r="F46" s="113" t="s">
        <v>146</v>
      </c>
      <c r="G46" t="s">
        <v>325</v>
      </c>
      <c r="H46" t="s">
        <v>148</v>
      </c>
      <c r="I46" s="113" t="s">
        <v>147</v>
      </c>
      <c r="J46" t="s">
        <v>149</v>
      </c>
      <c r="L46" s="138">
        <v>4100</v>
      </c>
      <c r="P46" t="s">
        <v>309</v>
      </c>
    </row>
    <row r="47" spans="1:16" ht="21.75" customHeight="1" x14ac:dyDescent="0.25">
      <c r="A47">
        <v>57835</v>
      </c>
      <c r="B47" t="s">
        <v>161</v>
      </c>
      <c r="C47" t="s">
        <v>223</v>
      </c>
      <c r="D47" t="s">
        <v>224</v>
      </c>
      <c r="E47" s="74"/>
      <c r="F47" s="113" t="s">
        <v>146</v>
      </c>
      <c r="G47" t="s">
        <v>325</v>
      </c>
      <c r="H47" t="s">
        <v>148</v>
      </c>
      <c r="I47" s="113" t="s">
        <v>147</v>
      </c>
      <c r="J47" t="s">
        <v>149</v>
      </c>
      <c r="L47" s="138">
        <v>4518</v>
      </c>
      <c r="P47" t="s">
        <v>309</v>
      </c>
    </row>
    <row r="48" spans="1:16" ht="18" customHeight="1" x14ac:dyDescent="0.25">
      <c r="A48">
        <v>57845</v>
      </c>
      <c r="B48" t="s">
        <v>167</v>
      </c>
      <c r="C48" t="s">
        <v>225</v>
      </c>
      <c r="D48" t="s">
        <v>226</v>
      </c>
      <c r="E48" s="74"/>
      <c r="F48" s="113" t="s">
        <v>146</v>
      </c>
      <c r="G48" t="s">
        <v>321</v>
      </c>
      <c r="H48" t="s">
        <v>148</v>
      </c>
      <c r="I48" s="113" t="s">
        <v>147</v>
      </c>
      <c r="J48" t="s">
        <v>149</v>
      </c>
      <c r="L48" s="138">
        <v>1007</v>
      </c>
      <c r="P48" t="s">
        <v>309</v>
      </c>
    </row>
    <row r="49" spans="1:16" ht="18.2" customHeight="1" x14ac:dyDescent="0.25">
      <c r="A49">
        <v>57831</v>
      </c>
      <c r="B49" t="s">
        <v>167</v>
      </c>
      <c r="C49" t="s">
        <v>227</v>
      </c>
      <c r="D49" t="s">
        <v>45</v>
      </c>
      <c r="E49" s="74"/>
      <c r="F49" s="113" t="s">
        <v>146</v>
      </c>
      <c r="G49" t="s">
        <v>321</v>
      </c>
      <c r="H49" t="s">
        <v>148</v>
      </c>
      <c r="I49" s="113" t="s">
        <v>147</v>
      </c>
      <c r="J49" t="s">
        <v>149</v>
      </c>
      <c r="L49" s="138">
        <v>2056</v>
      </c>
      <c r="P49" t="s">
        <v>309</v>
      </c>
    </row>
    <row r="50" spans="1:16" ht="18.2" customHeight="1" x14ac:dyDescent="0.25">
      <c r="A50">
        <v>57823</v>
      </c>
      <c r="B50" t="s">
        <v>228</v>
      </c>
      <c r="C50" t="s">
        <v>229</v>
      </c>
      <c r="D50" t="s">
        <v>46</v>
      </c>
      <c r="E50" s="74"/>
      <c r="F50" s="113" t="s">
        <v>146</v>
      </c>
      <c r="G50" t="s">
        <v>321</v>
      </c>
      <c r="H50" t="s">
        <v>148</v>
      </c>
      <c r="I50" s="113" t="s">
        <v>147</v>
      </c>
      <c r="J50" t="s">
        <v>149</v>
      </c>
      <c r="L50" s="138">
        <v>2040</v>
      </c>
      <c r="P50" t="s">
        <v>309</v>
      </c>
    </row>
    <row r="51" spans="1:16" ht="18.2" customHeight="1" x14ac:dyDescent="0.25">
      <c r="A51">
        <v>49200</v>
      </c>
      <c r="B51" t="s">
        <v>230</v>
      </c>
      <c r="C51" t="s">
        <v>231</v>
      </c>
      <c r="D51" t="s">
        <v>47</v>
      </c>
      <c r="E51" s="74"/>
      <c r="F51" s="113" t="s">
        <v>146</v>
      </c>
      <c r="G51" t="s">
        <v>329</v>
      </c>
      <c r="H51" t="s">
        <v>148</v>
      </c>
      <c r="I51" s="113" t="s">
        <v>147</v>
      </c>
      <c r="J51" t="s">
        <v>149</v>
      </c>
      <c r="L51" s="138">
        <v>729</v>
      </c>
      <c r="P51" t="s">
        <v>309</v>
      </c>
    </row>
    <row r="52" spans="1:16" ht="18.2" customHeight="1" x14ac:dyDescent="0.25">
      <c r="A52">
        <v>57844</v>
      </c>
      <c r="B52" t="s">
        <v>167</v>
      </c>
      <c r="C52" t="s">
        <v>232</v>
      </c>
      <c r="D52" t="s">
        <v>48</v>
      </c>
      <c r="E52" s="74"/>
      <c r="F52" s="113" t="s">
        <v>146</v>
      </c>
      <c r="G52" t="s">
        <v>321</v>
      </c>
      <c r="H52" t="s">
        <v>148</v>
      </c>
      <c r="I52" s="113" t="s">
        <v>147</v>
      </c>
      <c r="J52" t="s">
        <v>149</v>
      </c>
      <c r="L52" s="138">
        <v>1230</v>
      </c>
      <c r="P52" t="s">
        <v>309</v>
      </c>
    </row>
    <row r="53" spans="1:16" ht="18.2" customHeight="1" x14ac:dyDescent="0.25">
      <c r="A53">
        <v>38883</v>
      </c>
      <c r="B53" t="s">
        <v>233</v>
      </c>
      <c r="C53" t="s">
        <v>234</v>
      </c>
      <c r="D53" t="s">
        <v>49</v>
      </c>
      <c r="E53" s="74"/>
      <c r="F53" s="113" t="s">
        <v>146</v>
      </c>
      <c r="G53" t="s">
        <v>321</v>
      </c>
      <c r="H53" t="s">
        <v>148</v>
      </c>
      <c r="I53" s="113" t="s">
        <v>147</v>
      </c>
      <c r="J53" t="s">
        <v>149</v>
      </c>
      <c r="L53" s="138">
        <v>776</v>
      </c>
      <c r="P53" t="s">
        <v>309</v>
      </c>
    </row>
    <row r="54" spans="1:16" ht="18.2" customHeight="1" x14ac:dyDescent="0.25">
      <c r="A54">
        <v>38846</v>
      </c>
      <c r="B54" t="s">
        <v>233</v>
      </c>
      <c r="C54" t="s">
        <v>235</v>
      </c>
      <c r="D54" t="s">
        <v>50</v>
      </c>
      <c r="E54" s="74"/>
      <c r="F54" s="113" t="s">
        <v>146</v>
      </c>
      <c r="G54" t="s">
        <v>321</v>
      </c>
      <c r="H54" t="s">
        <v>148</v>
      </c>
      <c r="I54" s="113" t="s">
        <v>147</v>
      </c>
      <c r="J54" t="s">
        <v>149</v>
      </c>
      <c r="L54" s="138">
        <v>670</v>
      </c>
      <c r="P54" t="s">
        <v>309</v>
      </c>
    </row>
    <row r="55" spans="1:16" ht="18.2" customHeight="1" x14ac:dyDescent="0.25">
      <c r="A55">
        <v>38846</v>
      </c>
      <c r="B55" t="s">
        <v>236</v>
      </c>
      <c r="C55" t="s">
        <v>237</v>
      </c>
      <c r="D55" t="s">
        <v>51</v>
      </c>
      <c r="E55" s="74"/>
      <c r="F55" s="113" t="s">
        <v>146</v>
      </c>
      <c r="G55" t="s">
        <v>321</v>
      </c>
      <c r="H55" t="s">
        <v>148</v>
      </c>
      <c r="I55" s="113" t="s">
        <v>147</v>
      </c>
      <c r="J55" t="s">
        <v>149</v>
      </c>
      <c r="L55" s="138">
        <v>4152</v>
      </c>
      <c r="P55" t="s">
        <v>309</v>
      </c>
    </row>
    <row r="56" spans="1:16" ht="18.2" customHeight="1" x14ac:dyDescent="0.25">
      <c r="A56">
        <v>52669</v>
      </c>
      <c r="B56" t="s">
        <v>238</v>
      </c>
      <c r="C56" t="s">
        <v>239</v>
      </c>
      <c r="D56" t="s">
        <v>52</v>
      </c>
      <c r="E56" s="74"/>
      <c r="F56" s="113" t="s">
        <v>146</v>
      </c>
      <c r="G56" t="s">
        <v>321</v>
      </c>
      <c r="H56" t="s">
        <v>148</v>
      </c>
      <c r="I56" s="113" t="s">
        <v>147</v>
      </c>
      <c r="J56" t="s">
        <v>149</v>
      </c>
      <c r="L56" s="138">
        <v>728</v>
      </c>
      <c r="P56" t="s">
        <v>309</v>
      </c>
    </row>
    <row r="57" spans="1:16" ht="18.2" customHeight="1" x14ac:dyDescent="0.25">
      <c r="A57">
        <v>52582</v>
      </c>
      <c r="B57" t="s">
        <v>240</v>
      </c>
      <c r="C57" t="s">
        <v>241</v>
      </c>
      <c r="D57" t="s">
        <v>53</v>
      </c>
      <c r="E57" s="74"/>
      <c r="F57" s="113" t="s">
        <v>146</v>
      </c>
      <c r="G57" t="s">
        <v>321</v>
      </c>
      <c r="H57" t="s">
        <v>148</v>
      </c>
      <c r="I57" s="113" t="s">
        <v>147</v>
      </c>
      <c r="J57" t="s">
        <v>149</v>
      </c>
      <c r="L57" s="138">
        <v>4416</v>
      </c>
      <c r="P57" t="s">
        <v>309</v>
      </c>
    </row>
    <row r="58" spans="1:16" ht="18.2" customHeight="1" x14ac:dyDescent="0.25">
      <c r="A58">
        <v>57458</v>
      </c>
      <c r="B58" t="s">
        <v>242</v>
      </c>
      <c r="C58" t="s">
        <v>243</v>
      </c>
      <c r="D58" t="s">
        <v>54</v>
      </c>
      <c r="E58" s="74"/>
      <c r="F58" s="113" t="s">
        <v>146</v>
      </c>
      <c r="G58" t="s">
        <v>321</v>
      </c>
      <c r="H58" t="s">
        <v>148</v>
      </c>
      <c r="I58" s="113" t="s">
        <v>147</v>
      </c>
      <c r="J58" t="s">
        <v>149</v>
      </c>
      <c r="L58" s="138">
        <v>2069</v>
      </c>
      <c r="P58" t="s">
        <v>309</v>
      </c>
    </row>
    <row r="59" spans="1:16" ht="18.2" customHeight="1" x14ac:dyDescent="0.25">
      <c r="A59">
        <v>57454</v>
      </c>
      <c r="B59" t="s">
        <v>242</v>
      </c>
      <c r="C59" t="s">
        <v>244</v>
      </c>
      <c r="D59" t="s">
        <v>55</v>
      </c>
      <c r="E59" s="74"/>
      <c r="F59" s="113" t="s">
        <v>146</v>
      </c>
      <c r="G59" t="s">
        <v>321</v>
      </c>
      <c r="H59" t="s">
        <v>148</v>
      </c>
      <c r="I59" s="113" t="s">
        <v>147</v>
      </c>
      <c r="J59" t="s">
        <v>149</v>
      </c>
      <c r="L59" s="138">
        <v>1398</v>
      </c>
      <c r="P59" t="s">
        <v>309</v>
      </c>
    </row>
    <row r="60" spans="1:16" ht="17.25" customHeight="1" x14ac:dyDescent="0.25">
      <c r="A60">
        <v>34640</v>
      </c>
      <c r="B60" t="s">
        <v>190</v>
      </c>
      <c r="C60" t="s">
        <v>245</v>
      </c>
      <c r="D60" t="s">
        <v>246</v>
      </c>
      <c r="E60" s="74"/>
      <c r="F60" s="113" t="s">
        <v>146</v>
      </c>
      <c r="G60" t="s">
        <v>321</v>
      </c>
      <c r="H60" t="s">
        <v>148</v>
      </c>
      <c r="I60" s="113" t="s">
        <v>147</v>
      </c>
      <c r="J60" t="s">
        <v>149</v>
      </c>
      <c r="L60" s="138">
        <v>0</v>
      </c>
      <c r="P60" t="s">
        <v>309</v>
      </c>
    </row>
    <row r="61" spans="1:16" ht="18.2" customHeight="1" x14ac:dyDescent="0.25">
      <c r="A61">
        <v>34086</v>
      </c>
      <c r="B61" t="s">
        <v>247</v>
      </c>
      <c r="C61" t="s">
        <v>248</v>
      </c>
      <c r="D61" t="s">
        <v>57</v>
      </c>
      <c r="E61" s="74"/>
      <c r="F61" s="113" t="s">
        <v>146</v>
      </c>
      <c r="G61" t="s">
        <v>321</v>
      </c>
      <c r="H61" t="s">
        <v>148</v>
      </c>
      <c r="I61" s="113" t="s">
        <v>147</v>
      </c>
      <c r="J61" t="s">
        <v>149</v>
      </c>
      <c r="L61" s="138">
        <v>5855</v>
      </c>
      <c r="P61" t="s">
        <v>309</v>
      </c>
    </row>
    <row r="62" spans="1:16" ht="18.2" customHeight="1" x14ac:dyDescent="0.25">
      <c r="A62">
        <v>22771</v>
      </c>
      <c r="B62" t="s">
        <v>249</v>
      </c>
      <c r="C62" t="s">
        <v>250</v>
      </c>
      <c r="D62" t="s">
        <v>58</v>
      </c>
      <c r="E62" s="74"/>
      <c r="F62" s="113" t="s">
        <v>146</v>
      </c>
      <c r="G62" t="s">
        <v>321</v>
      </c>
      <c r="H62" t="s">
        <v>148</v>
      </c>
      <c r="I62" s="113" t="s">
        <v>147</v>
      </c>
      <c r="J62" t="s">
        <v>149</v>
      </c>
      <c r="L62" s="138">
        <v>912</v>
      </c>
      <c r="P62" t="s">
        <v>309</v>
      </c>
    </row>
    <row r="63" spans="1:16" ht="18.2" customHeight="1" x14ac:dyDescent="0.25">
      <c r="A63">
        <v>34117</v>
      </c>
      <c r="B63" t="s">
        <v>167</v>
      </c>
      <c r="C63" t="s">
        <v>251</v>
      </c>
      <c r="D63" t="s">
        <v>59</v>
      </c>
      <c r="E63" s="74"/>
      <c r="F63" s="113" t="s">
        <v>146</v>
      </c>
      <c r="G63" t="s">
        <v>321</v>
      </c>
      <c r="H63" t="s">
        <v>148</v>
      </c>
      <c r="I63" s="113" t="s">
        <v>147</v>
      </c>
      <c r="J63" t="s">
        <v>149</v>
      </c>
      <c r="L63" s="138">
        <v>1123</v>
      </c>
      <c r="P63" t="s">
        <v>309</v>
      </c>
    </row>
    <row r="64" spans="1:16" ht="18.75" customHeight="1" x14ac:dyDescent="0.25">
      <c r="A64">
        <v>21512</v>
      </c>
      <c r="B64" t="s">
        <v>202</v>
      </c>
      <c r="C64" t="s">
        <v>252</v>
      </c>
      <c r="D64" t="s">
        <v>60</v>
      </c>
      <c r="E64" s="74"/>
      <c r="F64" s="113" t="s">
        <v>146</v>
      </c>
      <c r="G64" t="s">
        <v>321</v>
      </c>
      <c r="H64" t="s">
        <v>148</v>
      </c>
      <c r="I64" s="113" t="s">
        <v>147</v>
      </c>
      <c r="J64" t="s">
        <v>149</v>
      </c>
      <c r="L64" s="138">
        <v>11004</v>
      </c>
      <c r="P64" t="s">
        <v>309</v>
      </c>
    </row>
    <row r="65" spans="1:16" ht="18.2" customHeight="1" x14ac:dyDescent="0.25">
      <c r="A65">
        <v>21521</v>
      </c>
      <c r="B65" t="s">
        <v>202</v>
      </c>
      <c r="C65" t="s">
        <v>253</v>
      </c>
      <c r="D65" t="s">
        <v>62</v>
      </c>
      <c r="E65" s="74"/>
      <c r="F65" s="113" t="s">
        <v>146</v>
      </c>
      <c r="G65" t="s">
        <v>321</v>
      </c>
      <c r="H65" t="s">
        <v>148</v>
      </c>
      <c r="I65" s="113" t="s">
        <v>147</v>
      </c>
      <c r="J65" t="s">
        <v>149</v>
      </c>
      <c r="L65" s="138">
        <v>11444</v>
      </c>
      <c r="P65" t="s">
        <v>309</v>
      </c>
    </row>
    <row r="66" spans="1:16" ht="18.2" customHeight="1" x14ac:dyDescent="0.25">
      <c r="A66">
        <v>21522</v>
      </c>
      <c r="B66" t="s">
        <v>202</v>
      </c>
      <c r="C66" t="s">
        <v>254</v>
      </c>
      <c r="D66" t="s">
        <v>63</v>
      </c>
      <c r="E66" s="74"/>
      <c r="F66" s="113" t="s">
        <v>146</v>
      </c>
      <c r="G66" t="s">
        <v>321</v>
      </c>
      <c r="H66" t="s">
        <v>148</v>
      </c>
      <c r="I66" s="113" t="s">
        <v>147</v>
      </c>
      <c r="J66" t="s">
        <v>149</v>
      </c>
      <c r="L66" s="138">
        <v>10048</v>
      </c>
      <c r="P66" t="s">
        <v>309</v>
      </c>
    </row>
    <row r="67" spans="1:16" ht="18.2" customHeight="1" x14ac:dyDescent="0.25">
      <c r="A67">
        <v>21524</v>
      </c>
      <c r="B67" t="s">
        <v>202</v>
      </c>
      <c r="C67" t="s">
        <v>255</v>
      </c>
      <c r="D67" t="s">
        <v>64</v>
      </c>
      <c r="E67" s="74"/>
      <c r="F67" s="113" t="s">
        <v>146</v>
      </c>
      <c r="G67" t="s">
        <v>321</v>
      </c>
      <c r="H67" t="s">
        <v>148</v>
      </c>
      <c r="I67" s="113" t="s">
        <v>147</v>
      </c>
      <c r="J67" t="s">
        <v>149</v>
      </c>
      <c r="L67" s="138">
        <v>11120</v>
      </c>
      <c r="P67" t="s">
        <v>309</v>
      </c>
    </row>
    <row r="68" spans="1:16" ht="18.2" customHeight="1" x14ac:dyDescent="0.25">
      <c r="A68">
        <v>27809</v>
      </c>
      <c r="B68" t="s">
        <v>202</v>
      </c>
      <c r="C68" t="s">
        <v>256</v>
      </c>
      <c r="D68" t="s">
        <v>65</v>
      </c>
      <c r="E68" s="74"/>
      <c r="F68" s="113" t="s">
        <v>146</v>
      </c>
      <c r="G68" t="s">
        <v>321</v>
      </c>
      <c r="H68" t="s">
        <v>148</v>
      </c>
      <c r="I68" s="113" t="s">
        <v>147</v>
      </c>
      <c r="J68" t="s">
        <v>149</v>
      </c>
      <c r="L68" s="138">
        <v>14244</v>
      </c>
      <c r="P68" t="s">
        <v>309</v>
      </c>
    </row>
    <row r="69" spans="1:16" ht="18.2" customHeight="1" x14ac:dyDescent="0.25">
      <c r="A69">
        <v>27810</v>
      </c>
      <c r="B69" t="s">
        <v>202</v>
      </c>
      <c r="C69" t="s">
        <v>257</v>
      </c>
      <c r="D69" t="s">
        <v>66</v>
      </c>
      <c r="E69" s="74"/>
      <c r="F69" s="113" t="s">
        <v>146</v>
      </c>
      <c r="G69" t="s">
        <v>321</v>
      </c>
      <c r="H69" t="s">
        <v>148</v>
      </c>
      <c r="I69" s="113" t="s">
        <v>147</v>
      </c>
      <c r="J69" t="s">
        <v>149</v>
      </c>
      <c r="L69" s="138">
        <v>5757</v>
      </c>
      <c r="P69" t="s">
        <v>309</v>
      </c>
    </row>
    <row r="70" spans="1:16" ht="18.2" customHeight="1" x14ac:dyDescent="0.25">
      <c r="A70">
        <v>27811</v>
      </c>
      <c r="B70" t="s">
        <v>202</v>
      </c>
      <c r="C70" t="s">
        <v>258</v>
      </c>
      <c r="D70" t="s">
        <v>67</v>
      </c>
      <c r="E70" s="74"/>
      <c r="F70" s="113" t="s">
        <v>146</v>
      </c>
      <c r="G70" t="s">
        <v>321</v>
      </c>
      <c r="H70" t="s">
        <v>148</v>
      </c>
      <c r="I70" s="113" t="s">
        <v>147</v>
      </c>
      <c r="J70" t="s">
        <v>149</v>
      </c>
      <c r="L70" s="138">
        <v>5253</v>
      </c>
      <c r="P70" t="s">
        <v>309</v>
      </c>
    </row>
    <row r="71" spans="1:16" ht="18.2" customHeight="1" x14ac:dyDescent="0.25">
      <c r="A71">
        <v>27812</v>
      </c>
      <c r="B71" t="s">
        <v>202</v>
      </c>
      <c r="C71" t="s">
        <v>259</v>
      </c>
      <c r="D71" t="s">
        <v>68</v>
      </c>
      <c r="E71" s="74"/>
      <c r="F71" s="113" t="s">
        <v>146</v>
      </c>
      <c r="G71" t="s">
        <v>321</v>
      </c>
      <c r="H71" t="s">
        <v>148</v>
      </c>
      <c r="I71" s="113" t="s">
        <v>147</v>
      </c>
      <c r="J71" t="s">
        <v>149</v>
      </c>
      <c r="L71" s="138">
        <v>2100</v>
      </c>
      <c r="P71" t="s">
        <v>309</v>
      </c>
    </row>
    <row r="72" spans="1:16" ht="18.2" customHeight="1" x14ac:dyDescent="0.25">
      <c r="A72">
        <v>27813</v>
      </c>
      <c r="B72" t="s">
        <v>202</v>
      </c>
      <c r="C72" t="s">
        <v>260</v>
      </c>
      <c r="D72" t="s">
        <v>69</v>
      </c>
      <c r="E72" s="74"/>
      <c r="F72" s="113" t="s">
        <v>146</v>
      </c>
      <c r="G72" t="s">
        <v>321</v>
      </c>
      <c r="H72" t="s">
        <v>148</v>
      </c>
      <c r="I72" s="113" t="s">
        <v>147</v>
      </c>
      <c r="J72" t="s">
        <v>149</v>
      </c>
      <c r="L72" s="138">
        <v>2044</v>
      </c>
      <c r="P72" t="s">
        <v>309</v>
      </c>
    </row>
    <row r="73" spans="1:16" ht="18.2" customHeight="1" x14ac:dyDescent="0.25">
      <c r="A73">
        <v>28953</v>
      </c>
      <c r="B73" t="s">
        <v>261</v>
      </c>
      <c r="C73" t="s">
        <v>262</v>
      </c>
      <c r="D73" t="s">
        <v>70</v>
      </c>
      <c r="E73" s="74"/>
      <c r="F73" s="113" t="s">
        <v>146</v>
      </c>
      <c r="G73" t="s">
        <v>321</v>
      </c>
      <c r="H73" t="s">
        <v>148</v>
      </c>
      <c r="I73" s="113" t="s">
        <v>147</v>
      </c>
      <c r="J73" t="s">
        <v>149</v>
      </c>
      <c r="L73" s="138">
        <v>2072</v>
      </c>
      <c r="P73" t="s">
        <v>309</v>
      </c>
    </row>
    <row r="74" spans="1:16" ht="18.2" customHeight="1" x14ac:dyDescent="0.25">
      <c r="A74">
        <v>28954</v>
      </c>
      <c r="B74" t="s">
        <v>263</v>
      </c>
      <c r="C74" t="s">
        <v>264</v>
      </c>
      <c r="D74" t="s">
        <v>71</v>
      </c>
      <c r="E74" s="74"/>
      <c r="F74" s="113" t="s">
        <v>146</v>
      </c>
      <c r="G74" t="s">
        <v>321</v>
      </c>
      <c r="H74" t="s">
        <v>148</v>
      </c>
      <c r="I74" s="113" t="s">
        <v>147</v>
      </c>
      <c r="J74" t="s">
        <v>149</v>
      </c>
      <c r="L74" s="138">
        <v>6800</v>
      </c>
      <c r="P74" t="s">
        <v>309</v>
      </c>
    </row>
    <row r="75" spans="1:16" ht="18.2" customHeight="1" x14ac:dyDescent="0.25">
      <c r="A75">
        <v>33626</v>
      </c>
      <c r="B75" t="s">
        <v>202</v>
      </c>
      <c r="C75" t="s">
        <v>265</v>
      </c>
      <c r="D75" t="s">
        <v>72</v>
      </c>
      <c r="E75" s="74"/>
      <c r="F75" s="113" t="s">
        <v>146</v>
      </c>
      <c r="G75" t="s">
        <v>321</v>
      </c>
      <c r="H75" t="s">
        <v>148</v>
      </c>
      <c r="I75" s="113" t="s">
        <v>147</v>
      </c>
      <c r="J75" t="s">
        <v>149</v>
      </c>
      <c r="L75" s="138">
        <v>14244</v>
      </c>
      <c r="P75" t="s">
        <v>309</v>
      </c>
    </row>
    <row r="76" spans="1:16" ht="18.2" customHeight="1" x14ac:dyDescent="0.25">
      <c r="A76">
        <v>21795</v>
      </c>
      <c r="B76" t="s">
        <v>266</v>
      </c>
      <c r="C76" t="s">
        <v>267</v>
      </c>
      <c r="D76" t="s">
        <v>73</v>
      </c>
      <c r="E76" s="74"/>
      <c r="F76" s="113" t="s">
        <v>146</v>
      </c>
      <c r="G76" t="s">
        <v>321</v>
      </c>
      <c r="H76" t="s">
        <v>148</v>
      </c>
      <c r="I76" s="113" t="s">
        <v>147</v>
      </c>
      <c r="J76" t="s">
        <v>149</v>
      </c>
      <c r="L76" s="138">
        <v>1529</v>
      </c>
      <c r="P76" t="s">
        <v>309</v>
      </c>
    </row>
    <row r="77" spans="1:16" ht="18.2" customHeight="1" x14ac:dyDescent="0.25">
      <c r="A77">
        <v>25048</v>
      </c>
      <c r="B77" t="s">
        <v>266</v>
      </c>
      <c r="C77" t="s">
        <v>268</v>
      </c>
      <c r="D77" t="s">
        <v>74</v>
      </c>
      <c r="E77" s="74"/>
      <c r="F77" s="113" t="s">
        <v>146</v>
      </c>
      <c r="G77" t="s">
        <v>321</v>
      </c>
      <c r="H77" t="s">
        <v>148</v>
      </c>
      <c r="I77" s="113" t="s">
        <v>147</v>
      </c>
      <c r="J77" t="s">
        <v>149</v>
      </c>
      <c r="L77" s="138">
        <v>1425</v>
      </c>
      <c r="P77" t="s">
        <v>309</v>
      </c>
    </row>
    <row r="78" spans="1:16" ht="18.2" customHeight="1" x14ac:dyDescent="0.25">
      <c r="A78">
        <v>28969</v>
      </c>
      <c r="B78" t="s">
        <v>266</v>
      </c>
      <c r="C78" t="s">
        <v>269</v>
      </c>
      <c r="D78" t="s">
        <v>75</v>
      </c>
      <c r="E78" s="74"/>
      <c r="F78" s="113" t="s">
        <v>146</v>
      </c>
      <c r="G78" t="s">
        <v>321</v>
      </c>
      <c r="H78" t="s">
        <v>148</v>
      </c>
      <c r="I78" s="113" t="s">
        <v>147</v>
      </c>
      <c r="J78" t="s">
        <v>149</v>
      </c>
      <c r="L78" s="138">
        <v>1066</v>
      </c>
      <c r="P78" t="s">
        <v>309</v>
      </c>
    </row>
    <row r="79" spans="1:16" ht="18.2" customHeight="1" x14ac:dyDescent="0.25">
      <c r="A79">
        <v>33871</v>
      </c>
      <c r="B79" t="s">
        <v>266</v>
      </c>
      <c r="C79" t="s">
        <v>270</v>
      </c>
      <c r="D79" t="s">
        <v>76</v>
      </c>
      <c r="E79" s="74"/>
      <c r="F79" s="113" t="s">
        <v>146</v>
      </c>
      <c r="G79" t="s">
        <v>321</v>
      </c>
      <c r="H79" t="s">
        <v>148</v>
      </c>
      <c r="I79" s="113" t="s">
        <v>147</v>
      </c>
      <c r="J79" t="s">
        <v>149</v>
      </c>
      <c r="L79" s="138">
        <v>1066</v>
      </c>
      <c r="P79" t="s">
        <v>309</v>
      </c>
    </row>
    <row r="80" spans="1:16" ht="18.2" customHeight="1" x14ac:dyDescent="0.25">
      <c r="A80">
        <v>33623</v>
      </c>
      <c r="B80" t="s">
        <v>266</v>
      </c>
      <c r="C80" t="s">
        <v>271</v>
      </c>
      <c r="D80" t="s">
        <v>77</v>
      </c>
      <c r="E80" s="74"/>
      <c r="F80" s="113" t="s">
        <v>146</v>
      </c>
      <c r="G80" t="s">
        <v>321</v>
      </c>
      <c r="H80" t="s">
        <v>148</v>
      </c>
      <c r="I80" s="113" t="s">
        <v>147</v>
      </c>
      <c r="J80" t="s">
        <v>149</v>
      </c>
      <c r="L80" s="138">
        <v>1559</v>
      </c>
      <c r="P80" t="s">
        <v>309</v>
      </c>
    </row>
    <row r="81" spans="1:16" ht="18.2" customHeight="1" x14ac:dyDescent="0.25">
      <c r="A81">
        <v>23298</v>
      </c>
      <c r="B81" t="s">
        <v>230</v>
      </c>
      <c r="C81" t="s">
        <v>272</v>
      </c>
      <c r="D81" t="s">
        <v>78</v>
      </c>
      <c r="E81" s="74"/>
      <c r="F81" s="113" t="s">
        <v>146</v>
      </c>
      <c r="G81" t="s">
        <v>321</v>
      </c>
      <c r="H81" t="s">
        <v>148</v>
      </c>
      <c r="I81" s="113" t="s">
        <v>147</v>
      </c>
      <c r="J81" t="s">
        <v>149</v>
      </c>
      <c r="L81" s="138">
        <v>536</v>
      </c>
      <c r="P81" t="s">
        <v>309</v>
      </c>
    </row>
    <row r="82" spans="1:16" ht="18.2" customHeight="1" x14ac:dyDescent="0.25">
      <c r="A82">
        <v>6856</v>
      </c>
      <c r="B82" t="s">
        <v>273</v>
      </c>
      <c r="C82" t="s">
        <v>274</v>
      </c>
      <c r="D82" t="s">
        <v>79</v>
      </c>
      <c r="E82" s="74"/>
      <c r="F82" s="113" t="s">
        <v>146</v>
      </c>
      <c r="G82" t="s">
        <v>321</v>
      </c>
      <c r="H82" t="s">
        <v>148</v>
      </c>
      <c r="I82" s="113" t="s">
        <v>147</v>
      </c>
      <c r="J82" t="s">
        <v>149</v>
      </c>
      <c r="L82" s="138">
        <v>900</v>
      </c>
      <c r="P82" t="s">
        <v>309</v>
      </c>
    </row>
    <row r="83" spans="1:16" x14ac:dyDescent="0.25">
      <c r="A83">
        <v>13409</v>
      </c>
      <c r="B83" t="s">
        <v>273</v>
      </c>
      <c r="C83" t="s">
        <v>275</v>
      </c>
      <c r="D83" t="s">
        <v>276</v>
      </c>
      <c r="E83" s="74"/>
      <c r="F83" s="113" t="s">
        <v>146</v>
      </c>
      <c r="G83" t="s">
        <v>321</v>
      </c>
      <c r="H83" t="s">
        <v>148</v>
      </c>
      <c r="I83" s="113" t="s">
        <v>147</v>
      </c>
      <c r="J83" t="s">
        <v>149</v>
      </c>
      <c r="L83" s="138">
        <v>396</v>
      </c>
      <c r="P83" t="s">
        <v>309</v>
      </c>
    </row>
    <row r="84" spans="1:16" ht="18.2" customHeight="1" x14ac:dyDescent="0.25">
      <c r="A84">
        <v>32965</v>
      </c>
      <c r="B84" t="s">
        <v>277</v>
      </c>
      <c r="C84" t="s">
        <v>278</v>
      </c>
      <c r="D84" t="s">
        <v>81</v>
      </c>
      <c r="E84" s="74"/>
      <c r="F84" s="113" t="s">
        <v>146</v>
      </c>
      <c r="G84" t="s">
        <v>321</v>
      </c>
      <c r="H84" t="s">
        <v>148</v>
      </c>
      <c r="I84" s="113" t="s">
        <v>147</v>
      </c>
      <c r="J84" t="s">
        <v>149</v>
      </c>
      <c r="L84" s="138">
        <v>1832</v>
      </c>
      <c r="P84" t="s">
        <v>309</v>
      </c>
    </row>
    <row r="85" spans="1:16" ht="18.2" customHeight="1" x14ac:dyDescent="0.25">
      <c r="A85">
        <v>23935</v>
      </c>
      <c r="B85" t="s">
        <v>247</v>
      </c>
      <c r="C85" t="s">
        <v>279</v>
      </c>
      <c r="D85" t="s">
        <v>83</v>
      </c>
      <c r="E85" s="74"/>
      <c r="F85" s="113" t="s">
        <v>146</v>
      </c>
      <c r="G85" t="s">
        <v>321</v>
      </c>
      <c r="H85" t="s">
        <v>148</v>
      </c>
      <c r="I85" s="113" t="s">
        <v>147</v>
      </c>
      <c r="J85" t="s">
        <v>149</v>
      </c>
      <c r="L85" s="138">
        <v>4076</v>
      </c>
      <c r="P85" t="s">
        <v>309</v>
      </c>
    </row>
    <row r="86" spans="1:16" ht="18.2" customHeight="1" x14ac:dyDescent="0.25">
      <c r="A86">
        <v>22771</v>
      </c>
      <c r="B86" t="s">
        <v>249</v>
      </c>
      <c r="C86" t="s">
        <v>250</v>
      </c>
      <c r="D86" t="s">
        <v>58</v>
      </c>
      <c r="E86" s="74"/>
      <c r="F86" s="113" t="s">
        <v>146</v>
      </c>
      <c r="G86" t="s">
        <v>321</v>
      </c>
      <c r="H86" t="s">
        <v>148</v>
      </c>
      <c r="I86" s="113" t="s">
        <v>147</v>
      </c>
      <c r="J86" t="s">
        <v>149</v>
      </c>
      <c r="L86" s="138">
        <v>912</v>
      </c>
      <c r="P86" t="s">
        <v>309</v>
      </c>
    </row>
    <row r="87" spans="1:16" ht="18.2" customHeight="1" x14ac:dyDescent="0.25">
      <c r="A87">
        <v>22763</v>
      </c>
      <c r="B87" t="s">
        <v>167</v>
      </c>
      <c r="C87" t="s">
        <v>280</v>
      </c>
      <c r="D87" t="s">
        <v>84</v>
      </c>
      <c r="E87" s="74"/>
      <c r="F87" s="113" t="s">
        <v>146</v>
      </c>
      <c r="G87" t="s">
        <v>321</v>
      </c>
      <c r="H87" t="s">
        <v>148</v>
      </c>
      <c r="I87" s="113" t="s">
        <v>147</v>
      </c>
      <c r="J87" t="s">
        <v>149</v>
      </c>
      <c r="L87" s="138">
        <v>1433</v>
      </c>
      <c r="P87" t="s">
        <v>309</v>
      </c>
    </row>
    <row r="88" spans="1:16" ht="18.2" customHeight="1" x14ac:dyDescent="0.25">
      <c r="A88">
        <v>21512</v>
      </c>
      <c r="B88" t="s">
        <v>202</v>
      </c>
      <c r="C88" t="s">
        <v>252</v>
      </c>
      <c r="D88" t="s">
        <v>60</v>
      </c>
      <c r="E88" s="74"/>
      <c r="F88" s="113" t="s">
        <v>146</v>
      </c>
      <c r="G88" t="s">
        <v>321</v>
      </c>
      <c r="H88" t="s">
        <v>148</v>
      </c>
      <c r="I88" s="113" t="s">
        <v>147</v>
      </c>
      <c r="J88" t="s">
        <v>149</v>
      </c>
      <c r="L88" s="138">
        <v>11004</v>
      </c>
      <c r="P88" t="s">
        <v>309</v>
      </c>
    </row>
    <row r="89" spans="1:16" ht="18.2" customHeight="1" x14ac:dyDescent="0.25">
      <c r="A89">
        <v>21521</v>
      </c>
      <c r="B89" t="s">
        <v>202</v>
      </c>
      <c r="C89" t="s">
        <v>253</v>
      </c>
      <c r="D89" t="s">
        <v>62</v>
      </c>
      <c r="E89" s="74"/>
      <c r="F89" s="113" t="s">
        <v>146</v>
      </c>
      <c r="G89" t="s">
        <v>321</v>
      </c>
      <c r="H89" t="s">
        <v>148</v>
      </c>
      <c r="I89" s="113" t="s">
        <v>147</v>
      </c>
      <c r="J89" t="s">
        <v>149</v>
      </c>
      <c r="L89" s="138">
        <v>11444</v>
      </c>
      <c r="P89" t="s">
        <v>309</v>
      </c>
    </row>
    <row r="90" spans="1:16" ht="18.2" customHeight="1" x14ac:dyDescent="0.25">
      <c r="A90">
        <v>21522</v>
      </c>
      <c r="B90" t="s">
        <v>202</v>
      </c>
      <c r="C90" t="s">
        <v>254</v>
      </c>
      <c r="D90" t="s">
        <v>63</v>
      </c>
      <c r="E90" s="74"/>
      <c r="F90" s="113" t="s">
        <v>146</v>
      </c>
      <c r="G90" t="s">
        <v>321</v>
      </c>
      <c r="H90" t="s">
        <v>148</v>
      </c>
      <c r="I90" s="113" t="s">
        <v>147</v>
      </c>
      <c r="J90" t="s">
        <v>149</v>
      </c>
      <c r="L90" s="138">
        <v>10048</v>
      </c>
      <c r="P90" t="s">
        <v>309</v>
      </c>
    </row>
    <row r="91" spans="1:16" ht="18.2" customHeight="1" x14ac:dyDescent="0.25">
      <c r="A91">
        <v>21524</v>
      </c>
      <c r="B91" t="s">
        <v>202</v>
      </c>
      <c r="C91" t="s">
        <v>255</v>
      </c>
      <c r="D91" t="s">
        <v>64</v>
      </c>
      <c r="E91" s="74"/>
      <c r="F91" s="113" t="s">
        <v>146</v>
      </c>
      <c r="G91" t="s">
        <v>321</v>
      </c>
      <c r="H91" t="s">
        <v>148</v>
      </c>
      <c r="I91" s="113" t="s">
        <v>147</v>
      </c>
      <c r="J91" t="s">
        <v>149</v>
      </c>
      <c r="L91" s="138">
        <v>11120</v>
      </c>
      <c r="P91" t="s">
        <v>309</v>
      </c>
    </row>
    <row r="92" spans="1:16" ht="18.2" customHeight="1" x14ac:dyDescent="0.25">
      <c r="A92">
        <v>21513</v>
      </c>
      <c r="B92" t="s">
        <v>261</v>
      </c>
      <c r="C92" t="s">
        <v>281</v>
      </c>
      <c r="D92" t="s">
        <v>85</v>
      </c>
      <c r="E92" s="74"/>
      <c r="F92" s="113" t="s">
        <v>146</v>
      </c>
      <c r="G92" t="s">
        <v>321</v>
      </c>
      <c r="H92" t="s">
        <v>148</v>
      </c>
      <c r="I92" s="113" t="s">
        <v>147</v>
      </c>
      <c r="J92" t="s">
        <v>149</v>
      </c>
      <c r="L92" s="138">
        <v>4390</v>
      </c>
      <c r="P92" t="s">
        <v>309</v>
      </c>
    </row>
    <row r="93" spans="1:16" ht="18.2" customHeight="1" x14ac:dyDescent="0.25">
      <c r="A93">
        <v>21520</v>
      </c>
      <c r="B93" t="s">
        <v>263</v>
      </c>
      <c r="C93" t="s">
        <v>281</v>
      </c>
      <c r="D93" t="s">
        <v>86</v>
      </c>
      <c r="E93" s="74"/>
      <c r="F93" s="113" t="s">
        <v>146</v>
      </c>
      <c r="G93" t="s">
        <v>321</v>
      </c>
      <c r="H93" t="s">
        <v>148</v>
      </c>
      <c r="I93" s="113" t="s">
        <v>147</v>
      </c>
      <c r="J93" t="s">
        <v>149</v>
      </c>
      <c r="L93" s="138">
        <v>6905</v>
      </c>
      <c r="P93" t="s">
        <v>309</v>
      </c>
    </row>
    <row r="94" spans="1:16" ht="18.2" customHeight="1" x14ac:dyDescent="0.25">
      <c r="A94">
        <v>21795</v>
      </c>
      <c r="B94" t="s">
        <v>266</v>
      </c>
      <c r="C94" t="s">
        <v>267</v>
      </c>
      <c r="D94" t="s">
        <v>73</v>
      </c>
      <c r="E94" s="74"/>
      <c r="F94" s="113" t="s">
        <v>146</v>
      </c>
      <c r="G94" t="s">
        <v>321</v>
      </c>
      <c r="H94" t="s">
        <v>148</v>
      </c>
      <c r="I94" s="113" t="s">
        <v>147</v>
      </c>
      <c r="J94" t="s">
        <v>149</v>
      </c>
      <c r="L94" s="138">
        <v>1529</v>
      </c>
      <c r="P94" t="s">
        <v>309</v>
      </c>
    </row>
    <row r="95" spans="1:16" ht="18.2" customHeight="1" x14ac:dyDescent="0.25">
      <c r="A95">
        <v>25048</v>
      </c>
      <c r="B95" t="s">
        <v>266</v>
      </c>
      <c r="C95" t="s">
        <v>268</v>
      </c>
      <c r="D95" t="s">
        <v>74</v>
      </c>
      <c r="E95" s="74"/>
      <c r="F95" s="113" t="s">
        <v>146</v>
      </c>
      <c r="G95" t="s">
        <v>321</v>
      </c>
      <c r="H95" t="s">
        <v>148</v>
      </c>
      <c r="I95" s="113" t="s">
        <v>147</v>
      </c>
      <c r="J95" t="s">
        <v>149</v>
      </c>
      <c r="L95" s="138">
        <v>1425</v>
      </c>
      <c r="P95" t="s">
        <v>309</v>
      </c>
    </row>
    <row r="96" spans="1:16" ht="18.2" customHeight="1" x14ac:dyDescent="0.25">
      <c r="A96">
        <v>32965</v>
      </c>
      <c r="B96" t="s">
        <v>277</v>
      </c>
      <c r="C96" t="s">
        <v>278</v>
      </c>
      <c r="D96" t="s">
        <v>81</v>
      </c>
      <c r="E96" s="74"/>
      <c r="F96" s="113" t="s">
        <v>146</v>
      </c>
      <c r="G96" t="s">
        <v>321</v>
      </c>
      <c r="H96" t="s">
        <v>148</v>
      </c>
      <c r="I96" s="113" t="s">
        <v>147</v>
      </c>
      <c r="J96" t="s">
        <v>149</v>
      </c>
      <c r="L96" s="138">
        <v>1832</v>
      </c>
      <c r="P96" t="s">
        <v>309</v>
      </c>
    </row>
    <row r="97" spans="1:16" ht="14.45" customHeight="1" x14ac:dyDescent="0.25">
      <c r="A97">
        <v>12704</v>
      </c>
      <c r="B97" t="s">
        <v>95</v>
      </c>
      <c r="D97" t="s">
        <v>95</v>
      </c>
      <c r="E97" s="74"/>
      <c r="F97" s="113" t="s">
        <v>146</v>
      </c>
      <c r="G97" t="s">
        <v>321</v>
      </c>
      <c r="H97" t="s">
        <v>148</v>
      </c>
      <c r="I97" s="113" t="s">
        <v>147</v>
      </c>
      <c r="J97" t="s">
        <v>149</v>
      </c>
      <c r="L97" s="138">
        <v>1032</v>
      </c>
      <c r="P97" t="s">
        <v>309</v>
      </c>
    </row>
    <row r="98" spans="1:16" x14ac:dyDescent="0.25">
      <c r="A98">
        <v>62617</v>
      </c>
      <c r="B98" t="s">
        <v>282</v>
      </c>
      <c r="C98" t="s">
        <v>283</v>
      </c>
      <c r="D98" t="s">
        <v>96</v>
      </c>
      <c r="E98" s="74"/>
      <c r="F98" s="113" t="s">
        <v>146</v>
      </c>
      <c r="G98" t="s">
        <v>321</v>
      </c>
      <c r="H98" t="s">
        <v>148</v>
      </c>
      <c r="I98" s="113" t="s">
        <v>147</v>
      </c>
      <c r="J98" t="s">
        <v>149</v>
      </c>
      <c r="L98" s="138">
        <v>9728</v>
      </c>
      <c r="P98" t="s">
        <v>309</v>
      </c>
    </row>
    <row r="99" spans="1:16" x14ac:dyDescent="0.25">
      <c r="A99">
        <v>52888</v>
      </c>
      <c r="B99" t="s">
        <v>383</v>
      </c>
      <c r="C99" t="s">
        <v>285</v>
      </c>
      <c r="D99" t="s">
        <v>97</v>
      </c>
      <c r="E99" s="74"/>
      <c r="F99" s="113" t="s">
        <v>146</v>
      </c>
      <c r="G99" t="s">
        <v>321</v>
      </c>
      <c r="H99" t="s">
        <v>148</v>
      </c>
      <c r="I99" s="113" t="s">
        <v>147</v>
      </c>
      <c r="J99" t="s">
        <v>149</v>
      </c>
      <c r="L99" s="138">
        <v>15164</v>
      </c>
      <c r="P99" t="s">
        <v>309</v>
      </c>
    </row>
    <row r="100" spans="1:16" x14ac:dyDescent="0.25">
      <c r="A100">
        <v>47486</v>
      </c>
      <c r="B100" t="s">
        <v>286</v>
      </c>
      <c r="C100" t="s">
        <v>287</v>
      </c>
      <c r="D100" t="s">
        <v>99</v>
      </c>
      <c r="E100" s="74"/>
      <c r="F100" s="113" t="s">
        <v>146</v>
      </c>
      <c r="G100" t="s">
        <v>321</v>
      </c>
      <c r="H100" t="s">
        <v>148</v>
      </c>
      <c r="I100" s="113" t="s">
        <v>147</v>
      </c>
      <c r="J100" t="s">
        <v>149</v>
      </c>
      <c r="L100" s="138">
        <v>1891</v>
      </c>
      <c r="P100" t="s">
        <v>309</v>
      </c>
    </row>
    <row r="101" spans="1:16" x14ac:dyDescent="0.25">
      <c r="A101">
        <v>52887</v>
      </c>
      <c r="B101" t="s">
        <v>288</v>
      </c>
      <c r="C101" t="s">
        <v>289</v>
      </c>
      <c r="D101" t="s">
        <v>100</v>
      </c>
      <c r="E101" s="74"/>
      <c r="F101" s="113" t="s">
        <v>146</v>
      </c>
      <c r="G101" t="s">
        <v>321</v>
      </c>
      <c r="H101" t="s">
        <v>148</v>
      </c>
      <c r="I101" s="113" t="s">
        <v>147</v>
      </c>
      <c r="J101" t="s">
        <v>149</v>
      </c>
      <c r="L101" s="138">
        <v>14628</v>
      </c>
      <c r="P101" t="s">
        <v>309</v>
      </c>
    </row>
    <row r="102" spans="1:16" x14ac:dyDescent="0.25">
      <c r="A102">
        <v>23023</v>
      </c>
      <c r="B102" t="s">
        <v>290</v>
      </c>
      <c r="C102" t="s">
        <v>291</v>
      </c>
      <c r="D102" t="s">
        <v>101</v>
      </c>
      <c r="E102" s="74"/>
      <c r="F102" s="113" t="s">
        <v>146</v>
      </c>
      <c r="G102" t="s">
        <v>321</v>
      </c>
      <c r="H102" t="s">
        <v>148</v>
      </c>
      <c r="I102" s="113" t="s">
        <v>147</v>
      </c>
      <c r="J102" t="s">
        <v>149</v>
      </c>
      <c r="L102" s="138">
        <v>1497</v>
      </c>
      <c r="P102" t="s">
        <v>309</v>
      </c>
    </row>
    <row r="103" spans="1:16" x14ac:dyDescent="0.25">
      <c r="A103">
        <v>33853</v>
      </c>
      <c r="B103" t="s">
        <v>290</v>
      </c>
      <c r="C103" t="s">
        <v>292</v>
      </c>
      <c r="D103" t="s">
        <v>102</v>
      </c>
      <c r="E103" s="74"/>
      <c r="F103" s="113" t="s">
        <v>146</v>
      </c>
      <c r="G103" t="s">
        <v>321</v>
      </c>
      <c r="H103" t="s">
        <v>148</v>
      </c>
      <c r="I103" s="113" t="s">
        <v>147</v>
      </c>
      <c r="J103" t="s">
        <v>149</v>
      </c>
      <c r="L103" s="138">
        <v>9308</v>
      </c>
      <c r="P103" t="s">
        <v>309</v>
      </c>
    </row>
    <row r="104" spans="1:16" x14ac:dyDescent="0.25">
      <c r="A104">
        <v>34654</v>
      </c>
      <c r="B104" t="s">
        <v>290</v>
      </c>
      <c r="C104" t="s">
        <v>293</v>
      </c>
      <c r="D104" t="s">
        <v>103</v>
      </c>
      <c r="E104" s="74"/>
      <c r="F104" s="113" t="s">
        <v>146</v>
      </c>
      <c r="G104" t="s">
        <v>321</v>
      </c>
      <c r="H104" t="s">
        <v>148</v>
      </c>
      <c r="I104" s="113" t="s">
        <v>147</v>
      </c>
      <c r="J104" t="s">
        <v>149</v>
      </c>
      <c r="L104" s="138">
        <v>30642</v>
      </c>
      <c r="P104" t="s">
        <v>309</v>
      </c>
    </row>
    <row r="105" spans="1:16" x14ac:dyDescent="0.25">
      <c r="A105">
        <v>52413</v>
      </c>
      <c r="B105" t="s">
        <v>294</v>
      </c>
      <c r="C105" t="s">
        <v>295</v>
      </c>
      <c r="D105" t="s">
        <v>107</v>
      </c>
      <c r="E105" s="74"/>
      <c r="F105" s="113" t="s">
        <v>146</v>
      </c>
      <c r="G105" t="s">
        <v>321</v>
      </c>
      <c r="H105" t="s">
        <v>148</v>
      </c>
      <c r="I105" s="113" t="s">
        <v>147</v>
      </c>
      <c r="J105" t="s">
        <v>149</v>
      </c>
      <c r="L105" s="138">
        <v>1296</v>
      </c>
      <c r="P105" t="s">
        <v>309</v>
      </c>
    </row>
    <row r="106" spans="1:16" x14ac:dyDescent="0.25">
      <c r="A106">
        <v>52895</v>
      </c>
      <c r="B106" t="s">
        <v>296</v>
      </c>
      <c r="C106" t="s">
        <v>297</v>
      </c>
      <c r="D106" t="s">
        <v>108</v>
      </c>
      <c r="E106" s="74"/>
      <c r="F106" s="113" t="s">
        <v>146</v>
      </c>
      <c r="G106" t="s">
        <v>321</v>
      </c>
      <c r="H106" t="s">
        <v>148</v>
      </c>
      <c r="I106" s="113" t="s">
        <v>147</v>
      </c>
      <c r="J106" t="s">
        <v>149</v>
      </c>
      <c r="L106" s="138">
        <v>12492</v>
      </c>
      <c r="P106" t="s">
        <v>309</v>
      </c>
    </row>
    <row r="107" spans="1:16" x14ac:dyDescent="0.25">
      <c r="A107">
        <v>52887</v>
      </c>
      <c r="B107" t="s">
        <v>298</v>
      </c>
      <c r="C107" t="s">
        <v>299</v>
      </c>
      <c r="D107" t="s">
        <v>109</v>
      </c>
      <c r="E107" s="74"/>
      <c r="F107" s="113" t="s">
        <v>146</v>
      </c>
      <c r="G107" t="s">
        <v>321</v>
      </c>
      <c r="H107" t="s">
        <v>148</v>
      </c>
      <c r="I107" s="113" t="s">
        <v>147</v>
      </c>
      <c r="J107" t="s">
        <v>149</v>
      </c>
      <c r="L107" s="138">
        <v>14596</v>
      </c>
      <c r="P107" t="s">
        <v>309</v>
      </c>
    </row>
    <row r="108" spans="1:16" x14ac:dyDescent="0.25">
      <c r="A108">
        <v>52894</v>
      </c>
      <c r="B108" t="s">
        <v>294</v>
      </c>
      <c r="C108" t="s">
        <v>300</v>
      </c>
      <c r="D108" t="s">
        <v>110</v>
      </c>
      <c r="E108" s="74"/>
      <c r="F108" s="113" t="s">
        <v>146</v>
      </c>
      <c r="G108" t="s">
        <v>321</v>
      </c>
      <c r="H108" t="s">
        <v>148</v>
      </c>
      <c r="I108" s="113" t="s">
        <v>147</v>
      </c>
      <c r="J108" t="s">
        <v>149</v>
      </c>
      <c r="L108" s="138">
        <v>3293</v>
      </c>
      <c r="P108" t="s">
        <v>309</v>
      </c>
    </row>
    <row r="109" spans="1:16" x14ac:dyDescent="0.25">
      <c r="A109">
        <v>52884</v>
      </c>
      <c r="B109" t="s">
        <v>301</v>
      </c>
      <c r="C109" t="s">
        <v>302</v>
      </c>
      <c r="D109" t="s">
        <v>111</v>
      </c>
      <c r="E109" s="74"/>
      <c r="F109" s="113" t="s">
        <v>146</v>
      </c>
      <c r="G109" t="s">
        <v>321</v>
      </c>
      <c r="H109" t="s">
        <v>148</v>
      </c>
      <c r="I109" s="113" t="s">
        <v>147</v>
      </c>
      <c r="J109" t="s">
        <v>149</v>
      </c>
      <c r="L109" s="138">
        <v>17672</v>
      </c>
      <c r="P109" t="s">
        <v>309</v>
      </c>
    </row>
    <row r="110" spans="1:16" x14ac:dyDescent="0.25">
      <c r="A110">
        <v>52885</v>
      </c>
      <c r="B110" t="s">
        <v>303</v>
      </c>
      <c r="C110" t="s">
        <v>304</v>
      </c>
      <c r="D110" t="s">
        <v>112</v>
      </c>
      <c r="E110" s="74"/>
      <c r="F110" s="113" t="s">
        <v>146</v>
      </c>
      <c r="G110" t="s">
        <v>321</v>
      </c>
      <c r="H110" t="s">
        <v>148</v>
      </c>
      <c r="I110" s="113" t="s">
        <v>147</v>
      </c>
      <c r="J110" t="s">
        <v>149</v>
      </c>
      <c r="L110" s="138">
        <v>15729</v>
      </c>
      <c r="P110" t="s">
        <v>309</v>
      </c>
    </row>
    <row r="111" spans="1:16" x14ac:dyDescent="0.25">
      <c r="A111">
        <v>52617</v>
      </c>
      <c r="B111" t="s">
        <v>171</v>
      </c>
      <c r="C111" t="s">
        <v>305</v>
      </c>
      <c r="D111" t="s">
        <v>113</v>
      </c>
      <c r="E111" s="74"/>
      <c r="F111" s="113" t="s">
        <v>146</v>
      </c>
      <c r="G111" t="s">
        <v>321</v>
      </c>
      <c r="H111" t="s">
        <v>148</v>
      </c>
      <c r="I111" s="113" t="s">
        <v>147</v>
      </c>
      <c r="J111" t="s">
        <v>149</v>
      </c>
      <c r="L111" s="138">
        <v>3670</v>
      </c>
      <c r="P111" t="s">
        <v>309</v>
      </c>
    </row>
    <row r="112" spans="1:16" x14ac:dyDescent="0.25">
      <c r="A112">
        <v>52484</v>
      </c>
      <c r="B112" t="s">
        <v>290</v>
      </c>
      <c r="C112" s="142" t="s">
        <v>369</v>
      </c>
      <c r="D112" t="s">
        <v>127</v>
      </c>
      <c r="E112" s="108"/>
      <c r="F112" s="113" t="s">
        <v>146</v>
      </c>
      <c r="G112" t="s">
        <v>321</v>
      </c>
      <c r="H112" t="s">
        <v>148</v>
      </c>
      <c r="I112" s="113" t="s">
        <v>147</v>
      </c>
      <c r="J112" t="s">
        <v>149</v>
      </c>
      <c r="L112" s="139">
        <v>1434</v>
      </c>
      <c r="P112" t="s">
        <v>309</v>
      </c>
    </row>
    <row r="113" spans="1:16" x14ac:dyDescent="0.25">
      <c r="A113">
        <v>52617</v>
      </c>
      <c r="B113" t="s">
        <v>290</v>
      </c>
      <c r="C113" s="142" t="s">
        <v>370</v>
      </c>
      <c r="D113" t="s">
        <v>128</v>
      </c>
      <c r="E113" s="108"/>
      <c r="F113" s="113" t="s">
        <v>146</v>
      </c>
      <c r="G113" t="s">
        <v>321</v>
      </c>
      <c r="H113" t="s">
        <v>148</v>
      </c>
      <c r="I113" s="113" t="s">
        <v>147</v>
      </c>
      <c r="J113" t="s">
        <v>149</v>
      </c>
      <c r="L113" s="139">
        <v>3982</v>
      </c>
      <c r="P113" t="s">
        <v>309</v>
      </c>
    </row>
    <row r="114" spans="1:16" x14ac:dyDescent="0.25">
      <c r="A114">
        <v>53427</v>
      </c>
      <c r="B114" t="s">
        <v>290</v>
      </c>
      <c r="C114" s="142" t="s">
        <v>371</v>
      </c>
      <c r="D114" t="s">
        <v>129</v>
      </c>
      <c r="E114" s="108"/>
      <c r="F114" s="113" t="s">
        <v>146</v>
      </c>
      <c r="G114" t="s">
        <v>321</v>
      </c>
      <c r="H114" t="s">
        <v>148</v>
      </c>
      <c r="I114" s="113" t="s">
        <v>147</v>
      </c>
      <c r="J114" t="s">
        <v>149</v>
      </c>
      <c r="L114" s="139">
        <v>3167</v>
      </c>
      <c r="P114" t="s">
        <v>309</v>
      </c>
    </row>
    <row r="115" spans="1:16" x14ac:dyDescent="0.25">
      <c r="A115" s="100">
        <v>47487</v>
      </c>
      <c r="B115" s="142" t="s">
        <v>372</v>
      </c>
      <c r="C115" s="100" t="s">
        <v>348</v>
      </c>
      <c r="D115" s="100" t="s">
        <v>330</v>
      </c>
      <c r="F115" s="113" t="s">
        <v>146</v>
      </c>
      <c r="G115" t="s">
        <v>321</v>
      </c>
      <c r="H115" t="s">
        <v>148</v>
      </c>
      <c r="I115" s="113" t="s">
        <v>147</v>
      </c>
      <c r="J115" t="s">
        <v>149</v>
      </c>
      <c r="L115" s="143">
        <v>5568</v>
      </c>
      <c r="P115" t="s">
        <v>309</v>
      </c>
    </row>
    <row r="116" spans="1:16" x14ac:dyDescent="0.25">
      <c r="A116" s="100">
        <v>60865</v>
      </c>
      <c r="B116" s="142" t="s">
        <v>373</v>
      </c>
      <c r="C116" s="100" t="s">
        <v>349</v>
      </c>
      <c r="D116" s="100" t="s">
        <v>331</v>
      </c>
      <c r="F116" s="113" t="s">
        <v>146</v>
      </c>
      <c r="G116" t="s">
        <v>321</v>
      </c>
      <c r="H116" t="s">
        <v>148</v>
      </c>
      <c r="I116" s="113" t="s">
        <v>147</v>
      </c>
      <c r="J116" t="s">
        <v>149</v>
      </c>
      <c r="L116" s="143">
        <v>9744</v>
      </c>
      <c r="P116" t="s">
        <v>309</v>
      </c>
    </row>
    <row r="117" spans="1:16" x14ac:dyDescent="0.25">
      <c r="A117" s="105">
        <v>47486</v>
      </c>
      <c r="B117" s="142" t="s">
        <v>374</v>
      </c>
      <c r="C117" s="101" t="s">
        <v>350</v>
      </c>
      <c r="D117" s="101" t="s">
        <v>332</v>
      </c>
      <c r="F117" s="113" t="s">
        <v>146</v>
      </c>
      <c r="G117" s="102" t="s">
        <v>381</v>
      </c>
      <c r="H117" t="s">
        <v>148</v>
      </c>
      <c r="I117" s="113" t="s">
        <v>147</v>
      </c>
      <c r="J117" t="s">
        <v>149</v>
      </c>
      <c r="L117" s="143">
        <v>2033</v>
      </c>
      <c r="P117" t="s">
        <v>309</v>
      </c>
    </row>
    <row r="118" spans="1:16" x14ac:dyDescent="0.25">
      <c r="A118" s="100">
        <v>47553</v>
      </c>
      <c r="B118" s="142" t="s">
        <v>375</v>
      </c>
      <c r="C118" s="101" t="s">
        <v>351</v>
      </c>
      <c r="D118" s="101" t="s">
        <v>333</v>
      </c>
      <c r="F118" s="113" t="s">
        <v>146</v>
      </c>
      <c r="G118" t="s">
        <v>321</v>
      </c>
      <c r="H118" t="s">
        <v>148</v>
      </c>
      <c r="I118" s="113" t="s">
        <v>147</v>
      </c>
      <c r="J118" t="s">
        <v>149</v>
      </c>
      <c r="L118" s="143">
        <v>223</v>
      </c>
      <c r="P118" t="s">
        <v>309</v>
      </c>
    </row>
    <row r="119" spans="1:16" x14ac:dyDescent="0.25">
      <c r="A119" s="105">
        <v>47554</v>
      </c>
      <c r="B119" s="142" t="s">
        <v>375</v>
      </c>
      <c r="C119" s="101" t="s">
        <v>352</v>
      </c>
      <c r="D119" s="101" t="s">
        <v>334</v>
      </c>
      <c r="F119" s="113" t="s">
        <v>146</v>
      </c>
      <c r="G119" t="s">
        <v>321</v>
      </c>
      <c r="H119" t="s">
        <v>148</v>
      </c>
      <c r="I119" s="113" t="s">
        <v>147</v>
      </c>
      <c r="J119" t="s">
        <v>149</v>
      </c>
      <c r="L119" s="143">
        <v>223</v>
      </c>
      <c r="P119" t="s">
        <v>309</v>
      </c>
    </row>
    <row r="120" spans="1:16" x14ac:dyDescent="0.25">
      <c r="A120" s="100">
        <v>56510</v>
      </c>
      <c r="B120" s="142" t="s">
        <v>373</v>
      </c>
      <c r="C120" s="100" t="s">
        <v>353</v>
      </c>
      <c r="D120" s="100" t="s">
        <v>335</v>
      </c>
      <c r="F120" s="113" t="s">
        <v>146</v>
      </c>
      <c r="G120" t="s">
        <v>321</v>
      </c>
      <c r="H120" t="s">
        <v>148</v>
      </c>
      <c r="I120" s="113" t="s">
        <v>147</v>
      </c>
      <c r="J120" t="s">
        <v>149</v>
      </c>
      <c r="L120" s="143">
        <v>2882</v>
      </c>
      <c r="P120" t="s">
        <v>309</v>
      </c>
    </row>
    <row r="121" spans="1:16" x14ac:dyDescent="0.25">
      <c r="A121" s="100">
        <v>46945</v>
      </c>
      <c r="B121" s="142" t="s">
        <v>372</v>
      </c>
      <c r="C121" s="100" t="s">
        <v>354</v>
      </c>
      <c r="D121" s="100" t="s">
        <v>336</v>
      </c>
      <c r="F121" s="113" t="s">
        <v>146</v>
      </c>
      <c r="G121" t="s">
        <v>321</v>
      </c>
      <c r="H121" t="s">
        <v>148</v>
      </c>
      <c r="I121" s="113" t="s">
        <v>147</v>
      </c>
      <c r="J121" t="s">
        <v>149</v>
      </c>
      <c r="L121" s="143">
        <v>2576</v>
      </c>
      <c r="P121" t="s">
        <v>309</v>
      </c>
    </row>
    <row r="122" spans="1:16" x14ac:dyDescent="0.25">
      <c r="A122" s="100">
        <v>63683</v>
      </c>
      <c r="B122" s="142" t="s">
        <v>373</v>
      </c>
      <c r="C122" s="100" t="s">
        <v>355</v>
      </c>
      <c r="D122" s="100" t="s">
        <v>124</v>
      </c>
      <c r="F122" s="113" t="s">
        <v>146</v>
      </c>
      <c r="G122" t="s">
        <v>321</v>
      </c>
      <c r="H122" t="s">
        <v>148</v>
      </c>
      <c r="I122" s="113" t="s">
        <v>147</v>
      </c>
      <c r="J122" t="s">
        <v>149</v>
      </c>
      <c r="L122" s="143">
        <v>45575</v>
      </c>
      <c r="P122" t="s">
        <v>309</v>
      </c>
    </row>
    <row r="123" spans="1:16" x14ac:dyDescent="0.25">
      <c r="A123" s="100">
        <v>65736</v>
      </c>
      <c r="B123" s="142" t="s">
        <v>376</v>
      </c>
      <c r="C123" s="100" t="s">
        <v>356</v>
      </c>
      <c r="D123" s="100" t="s">
        <v>125</v>
      </c>
      <c r="F123" s="113" t="s">
        <v>146</v>
      </c>
      <c r="G123" t="s">
        <v>321</v>
      </c>
      <c r="H123" t="s">
        <v>148</v>
      </c>
      <c r="I123" s="113" t="s">
        <v>147</v>
      </c>
      <c r="J123" t="s">
        <v>149</v>
      </c>
      <c r="L123" s="143">
        <v>3828</v>
      </c>
      <c r="P123" t="s">
        <v>309</v>
      </c>
    </row>
    <row r="124" spans="1:16" x14ac:dyDescent="0.25">
      <c r="A124" s="100">
        <v>44265</v>
      </c>
      <c r="B124" s="142" t="s">
        <v>377</v>
      </c>
      <c r="C124" s="100" t="s">
        <v>357</v>
      </c>
      <c r="D124" s="100" t="s">
        <v>126</v>
      </c>
      <c r="F124" s="113" t="s">
        <v>146</v>
      </c>
      <c r="G124" t="s">
        <v>321</v>
      </c>
      <c r="H124" t="s">
        <v>148</v>
      </c>
      <c r="I124" s="113" t="s">
        <v>147</v>
      </c>
      <c r="J124" t="s">
        <v>149</v>
      </c>
      <c r="L124" s="143">
        <v>168</v>
      </c>
      <c r="P124" t="s">
        <v>309</v>
      </c>
    </row>
    <row r="125" spans="1:16" x14ac:dyDescent="0.25">
      <c r="A125" s="105">
        <v>42214</v>
      </c>
      <c r="B125" s="142" t="s">
        <v>374</v>
      </c>
      <c r="C125" s="101" t="s">
        <v>358</v>
      </c>
      <c r="D125" s="101" t="s">
        <v>337</v>
      </c>
      <c r="F125" s="113" t="s">
        <v>146</v>
      </c>
      <c r="G125" s="102" t="s">
        <v>382</v>
      </c>
      <c r="H125" t="s">
        <v>148</v>
      </c>
      <c r="I125" s="113" t="s">
        <v>147</v>
      </c>
      <c r="J125" t="s">
        <v>149</v>
      </c>
      <c r="L125" s="143">
        <v>10023</v>
      </c>
      <c r="P125" t="s">
        <v>309</v>
      </c>
    </row>
    <row r="126" spans="1:16" x14ac:dyDescent="0.25">
      <c r="A126" s="100">
        <v>41741</v>
      </c>
      <c r="B126" s="142" t="s">
        <v>375</v>
      </c>
      <c r="C126" s="101" t="s">
        <v>359</v>
      </c>
      <c r="D126" s="101" t="s">
        <v>338</v>
      </c>
      <c r="F126" s="113" t="s">
        <v>146</v>
      </c>
      <c r="G126" t="s">
        <v>321</v>
      </c>
      <c r="H126" t="s">
        <v>148</v>
      </c>
      <c r="I126" s="113" t="s">
        <v>147</v>
      </c>
      <c r="J126" t="s">
        <v>149</v>
      </c>
      <c r="L126" s="143">
        <v>279</v>
      </c>
      <c r="P126" t="s">
        <v>309</v>
      </c>
    </row>
    <row r="127" spans="1:16" x14ac:dyDescent="0.25">
      <c r="A127" s="105">
        <v>41742</v>
      </c>
      <c r="B127" s="142" t="s">
        <v>375</v>
      </c>
      <c r="C127" s="101" t="s">
        <v>360</v>
      </c>
      <c r="D127" s="101" t="s">
        <v>339</v>
      </c>
      <c r="F127" s="113" t="s">
        <v>146</v>
      </c>
      <c r="G127" t="s">
        <v>321</v>
      </c>
      <c r="H127" t="s">
        <v>148</v>
      </c>
      <c r="I127" s="113" t="s">
        <v>147</v>
      </c>
      <c r="J127" t="s">
        <v>149</v>
      </c>
      <c r="L127" s="143">
        <v>279</v>
      </c>
      <c r="P127" t="s">
        <v>309</v>
      </c>
    </row>
    <row r="128" spans="1:16" x14ac:dyDescent="0.25">
      <c r="A128" s="100">
        <v>41743</v>
      </c>
      <c r="B128" s="142" t="s">
        <v>375</v>
      </c>
      <c r="C128" s="101" t="s">
        <v>361</v>
      </c>
      <c r="D128" s="101" t="s">
        <v>340</v>
      </c>
      <c r="F128" s="113" t="s">
        <v>146</v>
      </c>
      <c r="G128" t="s">
        <v>321</v>
      </c>
      <c r="H128" t="s">
        <v>148</v>
      </c>
      <c r="I128" s="113" t="s">
        <v>147</v>
      </c>
      <c r="J128" t="s">
        <v>149</v>
      </c>
      <c r="L128" s="143">
        <v>279</v>
      </c>
      <c r="P128" t="s">
        <v>309</v>
      </c>
    </row>
    <row r="129" spans="1:16" x14ac:dyDescent="0.25">
      <c r="A129" s="100">
        <v>60865</v>
      </c>
      <c r="B129" s="142" t="s">
        <v>373</v>
      </c>
      <c r="C129" s="100" t="s">
        <v>349</v>
      </c>
      <c r="D129" s="100" t="s">
        <v>331</v>
      </c>
      <c r="F129" s="113" t="s">
        <v>146</v>
      </c>
      <c r="G129" t="s">
        <v>321</v>
      </c>
      <c r="H129" t="s">
        <v>148</v>
      </c>
      <c r="I129" s="113" t="s">
        <v>147</v>
      </c>
      <c r="J129" t="s">
        <v>149</v>
      </c>
      <c r="L129" s="143">
        <v>9744</v>
      </c>
      <c r="P129" t="s">
        <v>309</v>
      </c>
    </row>
    <row r="130" spans="1:16" x14ac:dyDescent="0.25">
      <c r="A130" s="100">
        <v>58786</v>
      </c>
      <c r="B130" s="142" t="s">
        <v>378</v>
      </c>
      <c r="C130" s="101" t="s">
        <v>362</v>
      </c>
      <c r="D130" s="101" t="s">
        <v>341</v>
      </c>
      <c r="F130" s="113" t="s">
        <v>146</v>
      </c>
      <c r="G130" s="102" t="s">
        <v>381</v>
      </c>
      <c r="H130" t="s">
        <v>148</v>
      </c>
      <c r="I130" s="113" t="s">
        <v>147</v>
      </c>
      <c r="J130" t="s">
        <v>149</v>
      </c>
      <c r="L130" s="143">
        <v>696</v>
      </c>
      <c r="P130" t="s">
        <v>309</v>
      </c>
    </row>
    <row r="131" spans="1:16" x14ac:dyDescent="0.25">
      <c r="A131" s="100">
        <v>59820</v>
      </c>
      <c r="B131" s="142" t="s">
        <v>375</v>
      </c>
      <c r="C131" s="101" t="s">
        <v>363</v>
      </c>
      <c r="D131" s="101" t="s">
        <v>342</v>
      </c>
      <c r="F131" s="113" t="s">
        <v>146</v>
      </c>
      <c r="G131" t="s">
        <v>321</v>
      </c>
      <c r="H131" t="s">
        <v>148</v>
      </c>
      <c r="I131" s="113" t="s">
        <v>147</v>
      </c>
      <c r="J131" t="s">
        <v>149</v>
      </c>
      <c r="L131" s="143">
        <v>251</v>
      </c>
      <c r="P131" t="s">
        <v>309</v>
      </c>
    </row>
    <row r="132" spans="1:16" x14ac:dyDescent="0.25">
      <c r="A132" s="100">
        <v>59827</v>
      </c>
      <c r="B132" s="142" t="s">
        <v>375</v>
      </c>
      <c r="C132" s="101" t="s">
        <v>364</v>
      </c>
      <c r="D132" s="101" t="s">
        <v>343</v>
      </c>
      <c r="F132" s="113" t="s">
        <v>146</v>
      </c>
      <c r="G132" t="s">
        <v>321</v>
      </c>
      <c r="H132" t="s">
        <v>148</v>
      </c>
      <c r="I132" s="113" t="s">
        <v>147</v>
      </c>
      <c r="J132" t="s">
        <v>149</v>
      </c>
      <c r="L132" s="143">
        <v>251</v>
      </c>
      <c r="P132" t="s">
        <v>309</v>
      </c>
    </row>
    <row r="133" spans="1:16" x14ac:dyDescent="0.25">
      <c r="A133" s="100">
        <v>46945</v>
      </c>
      <c r="B133" s="142" t="s">
        <v>372</v>
      </c>
      <c r="C133" s="100" t="s">
        <v>354</v>
      </c>
      <c r="D133" s="100" t="s">
        <v>336</v>
      </c>
      <c r="F133" s="113" t="s">
        <v>146</v>
      </c>
      <c r="G133" t="s">
        <v>321</v>
      </c>
      <c r="H133" t="s">
        <v>148</v>
      </c>
      <c r="I133" s="113" t="s">
        <v>147</v>
      </c>
      <c r="J133" t="s">
        <v>149</v>
      </c>
      <c r="L133" s="143">
        <v>2576</v>
      </c>
      <c r="P133" t="s">
        <v>309</v>
      </c>
    </row>
    <row r="134" spans="1:16" x14ac:dyDescent="0.25">
      <c r="A134" s="100">
        <v>46951</v>
      </c>
      <c r="B134" s="142" t="s">
        <v>379</v>
      </c>
      <c r="C134" s="101" t="s">
        <v>365</v>
      </c>
      <c r="D134" s="101" t="s">
        <v>344</v>
      </c>
      <c r="F134" s="113" t="s">
        <v>146</v>
      </c>
      <c r="G134" s="102" t="s">
        <v>381</v>
      </c>
      <c r="H134" t="s">
        <v>148</v>
      </c>
      <c r="I134" s="113" t="s">
        <v>147</v>
      </c>
      <c r="J134" t="s">
        <v>149</v>
      </c>
      <c r="L134" s="143">
        <v>2144</v>
      </c>
      <c r="P134" t="s">
        <v>309</v>
      </c>
    </row>
    <row r="135" spans="1:16" x14ac:dyDescent="0.25">
      <c r="A135" s="100">
        <v>46947</v>
      </c>
      <c r="B135" s="142" t="s">
        <v>380</v>
      </c>
      <c r="C135" s="101" t="s">
        <v>366</v>
      </c>
      <c r="D135" s="101" t="s">
        <v>345</v>
      </c>
      <c r="F135" s="113" t="s">
        <v>146</v>
      </c>
      <c r="G135" t="s">
        <v>321</v>
      </c>
      <c r="H135" t="s">
        <v>148</v>
      </c>
      <c r="I135" s="113" t="s">
        <v>147</v>
      </c>
      <c r="J135" t="s">
        <v>149</v>
      </c>
      <c r="L135" s="143">
        <v>279</v>
      </c>
      <c r="P135" t="s">
        <v>309</v>
      </c>
    </row>
    <row r="136" spans="1:16" x14ac:dyDescent="0.25">
      <c r="A136" s="100">
        <v>46948</v>
      </c>
      <c r="B136" s="142" t="s">
        <v>380</v>
      </c>
      <c r="C136" s="101" t="s">
        <v>367</v>
      </c>
      <c r="D136" s="101" t="s">
        <v>346</v>
      </c>
      <c r="F136" s="113" t="s">
        <v>146</v>
      </c>
      <c r="G136" t="s">
        <v>321</v>
      </c>
      <c r="H136" t="s">
        <v>148</v>
      </c>
      <c r="I136" s="113" t="s">
        <v>147</v>
      </c>
      <c r="J136" t="s">
        <v>149</v>
      </c>
      <c r="L136" s="143">
        <v>279</v>
      </c>
      <c r="P136" t="s">
        <v>309</v>
      </c>
    </row>
    <row r="137" spans="1:16" x14ac:dyDescent="0.25">
      <c r="A137" s="100">
        <v>46949</v>
      </c>
      <c r="B137" s="142" t="s">
        <v>380</v>
      </c>
      <c r="C137" s="101" t="s">
        <v>368</v>
      </c>
      <c r="D137" s="101" t="s">
        <v>347</v>
      </c>
      <c r="F137" s="113" t="s">
        <v>146</v>
      </c>
      <c r="G137" t="s">
        <v>321</v>
      </c>
      <c r="H137" t="s">
        <v>148</v>
      </c>
      <c r="I137" s="113" t="s">
        <v>147</v>
      </c>
      <c r="J137" t="s">
        <v>149</v>
      </c>
      <c r="L137" s="143">
        <v>279</v>
      </c>
      <c r="P137" t="s">
        <v>309</v>
      </c>
    </row>
  </sheetData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B415B-1CF0-4271-8CA9-C4AAA13B93D9}">
  <dimension ref="A1:C114"/>
  <sheetViews>
    <sheetView zoomScale="115" zoomScaleNormal="115" workbookViewId="0">
      <selection activeCell="B14" sqref="B14"/>
    </sheetView>
  </sheetViews>
  <sheetFormatPr baseColWidth="10" defaultColWidth="9.140625" defaultRowHeight="15" x14ac:dyDescent="0.25"/>
  <cols>
    <col min="2" max="2" width="56.7109375" customWidth="1"/>
    <col min="3" max="3" width="10.140625" customWidth="1"/>
  </cols>
  <sheetData>
    <row r="1" spans="1:3" s="112" customFormat="1" ht="30" x14ac:dyDescent="0.25">
      <c r="A1" s="112" t="s">
        <v>150</v>
      </c>
      <c r="B1" s="111" t="s">
        <v>133</v>
      </c>
      <c r="C1" s="110" t="s">
        <v>136</v>
      </c>
    </row>
    <row r="2" spans="1:3" ht="31.5" customHeight="1" x14ac:dyDescent="0.25">
      <c r="A2">
        <v>1</v>
      </c>
      <c r="B2" s="137" t="s">
        <v>155</v>
      </c>
      <c r="C2" s="49"/>
    </row>
    <row r="3" spans="1:3" ht="17.25" customHeight="1" x14ac:dyDescent="0.25">
      <c r="A3">
        <v>2</v>
      </c>
      <c r="B3" t="s">
        <v>158</v>
      </c>
      <c r="C3" s="49"/>
    </row>
    <row r="4" spans="1:3" ht="17.25" customHeight="1" x14ac:dyDescent="0.25">
      <c r="A4">
        <v>3</v>
      </c>
      <c r="B4" t="s">
        <v>160</v>
      </c>
      <c r="C4" s="49"/>
    </row>
    <row r="5" spans="1:3" ht="18.2" customHeight="1" x14ac:dyDescent="0.25">
      <c r="A5">
        <v>4</v>
      </c>
      <c r="B5" t="s">
        <v>4</v>
      </c>
      <c r="C5" s="49"/>
    </row>
    <row r="6" spans="1:3" ht="18.2" customHeight="1" x14ac:dyDescent="0.25">
      <c r="A6">
        <v>5</v>
      </c>
      <c r="B6" t="s">
        <v>5</v>
      </c>
      <c r="C6" s="49"/>
    </row>
    <row r="7" spans="1:3" ht="18.2" customHeight="1" x14ac:dyDescent="0.25">
      <c r="A7">
        <v>6</v>
      </c>
      <c r="B7" t="s">
        <v>6</v>
      </c>
      <c r="C7" s="49"/>
    </row>
    <row r="8" spans="1:3" ht="18.2" customHeight="1" x14ac:dyDescent="0.25">
      <c r="A8">
        <v>7</v>
      </c>
      <c r="B8" t="s">
        <v>7</v>
      </c>
      <c r="C8" s="49"/>
    </row>
    <row r="9" spans="1:3" ht="18.2" customHeight="1" x14ac:dyDescent="0.25">
      <c r="A9">
        <v>8</v>
      </c>
      <c r="B9" t="s">
        <v>8</v>
      </c>
      <c r="C9" s="49"/>
    </row>
    <row r="10" spans="1:3" ht="18.2" customHeight="1" x14ac:dyDescent="0.25">
      <c r="A10">
        <v>9</v>
      </c>
      <c r="B10" t="s">
        <v>9</v>
      </c>
      <c r="C10" s="49"/>
    </row>
    <row r="11" spans="1:3" ht="18.2" customHeight="1" x14ac:dyDescent="0.25">
      <c r="A11">
        <v>10</v>
      </c>
      <c r="B11" t="s">
        <v>10</v>
      </c>
      <c r="C11" s="49"/>
    </row>
    <row r="12" spans="1:3" ht="18.2" customHeight="1" x14ac:dyDescent="0.25">
      <c r="A12">
        <v>11</v>
      </c>
      <c r="B12" t="s">
        <v>11</v>
      </c>
      <c r="C12" s="49"/>
    </row>
    <row r="13" spans="1:3" ht="18.2" customHeight="1" x14ac:dyDescent="0.25">
      <c r="A13">
        <v>12</v>
      </c>
      <c r="B13" t="s">
        <v>12</v>
      </c>
      <c r="C13" s="49"/>
    </row>
    <row r="14" spans="1:3" ht="18.2" customHeight="1" x14ac:dyDescent="0.25">
      <c r="A14">
        <v>13</v>
      </c>
      <c r="B14" t="s">
        <v>13</v>
      </c>
      <c r="C14" s="49"/>
    </row>
    <row r="15" spans="1:3" ht="18.2" customHeight="1" x14ac:dyDescent="0.25">
      <c r="A15">
        <v>14</v>
      </c>
      <c r="B15" t="s">
        <v>14</v>
      </c>
      <c r="C15" s="49"/>
    </row>
    <row r="16" spans="1:3" x14ac:dyDescent="0.25">
      <c r="A16">
        <v>15</v>
      </c>
      <c r="B16" t="s">
        <v>177</v>
      </c>
      <c r="C16" s="74"/>
    </row>
    <row r="17" spans="1:3" x14ac:dyDescent="0.25">
      <c r="A17">
        <v>16</v>
      </c>
      <c r="B17" t="s">
        <v>179</v>
      </c>
      <c r="C17" s="74"/>
    </row>
    <row r="18" spans="1:3" x14ac:dyDescent="0.25">
      <c r="A18">
        <v>17</v>
      </c>
      <c r="B18" t="s">
        <v>181</v>
      </c>
      <c r="C18" s="49"/>
    </row>
    <row r="19" spans="1:3" ht="18.2" customHeight="1" x14ac:dyDescent="0.25">
      <c r="A19">
        <v>18</v>
      </c>
      <c r="B19" t="s">
        <v>19</v>
      </c>
      <c r="C19" s="49"/>
    </row>
    <row r="20" spans="1:3" ht="18.2" customHeight="1" x14ac:dyDescent="0.25">
      <c r="A20">
        <v>19</v>
      </c>
      <c r="B20" t="s">
        <v>20</v>
      </c>
      <c r="C20" s="49"/>
    </row>
    <row r="21" spans="1:3" ht="18.2" customHeight="1" x14ac:dyDescent="0.25">
      <c r="A21">
        <v>20</v>
      </c>
      <c r="B21" t="s">
        <v>21</v>
      </c>
      <c r="C21" s="49"/>
    </row>
    <row r="22" spans="1:3" ht="18.2" customHeight="1" x14ac:dyDescent="0.25">
      <c r="A22">
        <v>21</v>
      </c>
      <c r="B22" t="s">
        <v>22</v>
      </c>
      <c r="C22" s="49"/>
    </row>
    <row r="23" spans="1:3" ht="18.2" customHeight="1" x14ac:dyDescent="0.25">
      <c r="A23">
        <v>22</v>
      </c>
      <c r="B23" t="s">
        <v>23</v>
      </c>
      <c r="C23" s="49"/>
    </row>
    <row r="24" spans="1:3" ht="18.2" customHeight="1" x14ac:dyDescent="0.25">
      <c r="A24">
        <v>23</v>
      </c>
      <c r="B24" t="s">
        <v>24</v>
      </c>
      <c r="C24" s="49"/>
    </row>
    <row r="25" spans="1:3" ht="18.2" customHeight="1" x14ac:dyDescent="0.25">
      <c r="A25">
        <v>24</v>
      </c>
      <c r="B25" t="s">
        <v>25</v>
      </c>
      <c r="C25" s="49"/>
    </row>
    <row r="26" spans="1:3" ht="18.2" customHeight="1" x14ac:dyDescent="0.25">
      <c r="A26">
        <v>25</v>
      </c>
      <c r="B26" t="s">
        <v>11</v>
      </c>
      <c r="C26" s="49"/>
    </row>
    <row r="27" spans="1:3" ht="18.2" customHeight="1" x14ac:dyDescent="0.25">
      <c r="A27">
        <v>26</v>
      </c>
      <c r="B27" t="s">
        <v>12</v>
      </c>
      <c r="C27" s="49"/>
    </row>
    <row r="28" spans="1:3" ht="18.2" customHeight="1" x14ac:dyDescent="0.25">
      <c r="A28">
        <v>27</v>
      </c>
      <c r="B28" t="s">
        <v>13</v>
      </c>
      <c r="C28" s="49"/>
    </row>
    <row r="29" spans="1:3" ht="18.2" customHeight="1" x14ac:dyDescent="0.25">
      <c r="A29">
        <v>28</v>
      </c>
      <c r="B29" t="s">
        <v>14</v>
      </c>
      <c r="C29" s="49"/>
    </row>
    <row r="30" spans="1:3" x14ac:dyDescent="0.25">
      <c r="A30">
        <v>29</v>
      </c>
      <c r="B30" t="s">
        <v>192</v>
      </c>
      <c r="C30" s="74"/>
    </row>
    <row r="31" spans="1:3" ht="26.25" customHeight="1" x14ac:dyDescent="0.25">
      <c r="A31">
        <v>30</v>
      </c>
      <c r="B31" t="s">
        <v>194</v>
      </c>
      <c r="C31" s="49"/>
    </row>
    <row r="32" spans="1:3" ht="28.5" customHeight="1" x14ac:dyDescent="0.25">
      <c r="A32">
        <v>31</v>
      </c>
      <c r="B32" t="s">
        <v>196</v>
      </c>
      <c r="C32" s="49"/>
    </row>
    <row r="33" spans="1:3" ht="26.25" customHeight="1" x14ac:dyDescent="0.25">
      <c r="A33">
        <v>32</v>
      </c>
      <c r="B33" t="s">
        <v>198</v>
      </c>
      <c r="C33" s="49"/>
    </row>
    <row r="34" spans="1:3" ht="20.25" customHeight="1" x14ac:dyDescent="0.25">
      <c r="A34">
        <v>33</v>
      </c>
      <c r="B34" t="s">
        <v>91</v>
      </c>
      <c r="C34" s="49"/>
    </row>
    <row r="35" spans="1:3" ht="23.25" customHeight="1" x14ac:dyDescent="0.25">
      <c r="A35">
        <v>34</v>
      </c>
      <c r="B35" t="s">
        <v>201</v>
      </c>
      <c r="C35" s="49"/>
    </row>
    <row r="36" spans="1:3" ht="18.2" customHeight="1" x14ac:dyDescent="0.25">
      <c r="A36">
        <v>35</v>
      </c>
      <c r="B36" t="s">
        <v>32</v>
      </c>
      <c r="C36" s="49"/>
    </row>
    <row r="37" spans="1:3" ht="21" customHeight="1" x14ac:dyDescent="0.25">
      <c r="A37">
        <v>36</v>
      </c>
      <c r="B37" t="s">
        <v>205</v>
      </c>
      <c r="C37" s="49"/>
    </row>
    <row r="38" spans="1:3" ht="24" customHeight="1" x14ac:dyDescent="0.25">
      <c r="A38">
        <v>37</v>
      </c>
      <c r="B38" t="s">
        <v>207</v>
      </c>
      <c r="C38" s="49"/>
    </row>
    <row r="39" spans="1:3" ht="22.5" customHeight="1" x14ac:dyDescent="0.25">
      <c r="A39">
        <v>38</v>
      </c>
      <c r="B39" t="s">
        <v>209</v>
      </c>
      <c r="C39" s="49"/>
    </row>
    <row r="40" spans="1:3" ht="23.25" customHeight="1" x14ac:dyDescent="0.25">
      <c r="A40">
        <v>39</v>
      </c>
      <c r="B40" t="s">
        <v>211</v>
      </c>
      <c r="C40" s="49"/>
    </row>
    <row r="41" spans="1:3" ht="18.75" customHeight="1" x14ac:dyDescent="0.25">
      <c r="A41">
        <v>40</v>
      </c>
      <c r="B41" t="s">
        <v>213</v>
      </c>
      <c r="C41" s="49"/>
    </row>
    <row r="42" spans="1:3" ht="18.2" customHeight="1" x14ac:dyDescent="0.25">
      <c r="A42">
        <v>41</v>
      </c>
      <c r="B42" t="s">
        <v>38</v>
      </c>
      <c r="C42" s="49"/>
    </row>
    <row r="43" spans="1:3" ht="23.25" customHeight="1" x14ac:dyDescent="0.25">
      <c r="A43">
        <v>42</v>
      </c>
      <c r="B43" t="s">
        <v>216</v>
      </c>
      <c r="C43" s="49"/>
    </row>
    <row r="44" spans="1:3" ht="22.5" customHeight="1" x14ac:dyDescent="0.25">
      <c r="A44">
        <v>43</v>
      </c>
      <c r="B44" t="s">
        <v>218</v>
      </c>
      <c r="C44" s="49"/>
    </row>
    <row r="45" spans="1:3" ht="21.75" customHeight="1" x14ac:dyDescent="0.25">
      <c r="A45">
        <v>44</v>
      </c>
      <c r="B45" t="s">
        <v>220</v>
      </c>
      <c r="C45" s="49"/>
    </row>
    <row r="46" spans="1:3" ht="21.75" customHeight="1" x14ac:dyDescent="0.25">
      <c r="A46">
        <v>45</v>
      </c>
      <c r="B46" t="s">
        <v>222</v>
      </c>
      <c r="C46" s="49"/>
    </row>
    <row r="47" spans="1:3" ht="21.75" customHeight="1" x14ac:dyDescent="0.25">
      <c r="A47">
        <v>46</v>
      </c>
      <c r="B47" t="s">
        <v>224</v>
      </c>
      <c r="C47" s="49"/>
    </row>
    <row r="48" spans="1:3" ht="18" customHeight="1" x14ac:dyDescent="0.25">
      <c r="A48">
        <v>47</v>
      </c>
      <c r="B48" t="s">
        <v>226</v>
      </c>
      <c r="C48" s="49"/>
    </row>
    <row r="49" spans="1:3" ht="18.2" customHeight="1" x14ac:dyDescent="0.25">
      <c r="A49">
        <v>48</v>
      </c>
      <c r="B49" t="s">
        <v>45</v>
      </c>
      <c r="C49" s="49"/>
    </row>
    <row r="50" spans="1:3" ht="18.2" customHeight="1" x14ac:dyDescent="0.25">
      <c r="A50">
        <v>49</v>
      </c>
      <c r="B50" t="s">
        <v>46</v>
      </c>
      <c r="C50" s="49"/>
    </row>
    <row r="51" spans="1:3" ht="18.2" customHeight="1" x14ac:dyDescent="0.25">
      <c r="A51">
        <v>50</v>
      </c>
      <c r="B51" t="s">
        <v>47</v>
      </c>
      <c r="C51" s="49"/>
    </row>
    <row r="52" spans="1:3" ht="18.2" customHeight="1" x14ac:dyDescent="0.25">
      <c r="A52">
        <v>51</v>
      </c>
      <c r="B52" t="s">
        <v>48</v>
      </c>
      <c r="C52" s="49"/>
    </row>
    <row r="53" spans="1:3" ht="18.2" customHeight="1" x14ac:dyDescent="0.25">
      <c r="A53">
        <v>52</v>
      </c>
      <c r="B53" t="s">
        <v>49</v>
      </c>
      <c r="C53" s="49"/>
    </row>
    <row r="54" spans="1:3" ht="18.2" customHeight="1" x14ac:dyDescent="0.25">
      <c r="A54">
        <v>53</v>
      </c>
      <c r="B54" t="s">
        <v>50</v>
      </c>
      <c r="C54" s="49"/>
    </row>
    <row r="55" spans="1:3" ht="18.2" customHeight="1" x14ac:dyDescent="0.25">
      <c r="A55">
        <v>54</v>
      </c>
      <c r="B55" t="s">
        <v>51</v>
      </c>
      <c r="C55" s="49"/>
    </row>
    <row r="56" spans="1:3" ht="18.2" customHeight="1" x14ac:dyDescent="0.25">
      <c r="A56">
        <v>55</v>
      </c>
      <c r="B56" t="s">
        <v>52</v>
      </c>
      <c r="C56" s="49"/>
    </row>
    <row r="57" spans="1:3" ht="18.2" customHeight="1" x14ac:dyDescent="0.25">
      <c r="A57">
        <v>56</v>
      </c>
      <c r="B57" t="s">
        <v>53</v>
      </c>
      <c r="C57" s="49"/>
    </row>
    <row r="58" spans="1:3" ht="18.2" customHeight="1" x14ac:dyDescent="0.25">
      <c r="A58">
        <v>57</v>
      </c>
      <c r="B58" t="s">
        <v>54</v>
      </c>
      <c r="C58" s="49"/>
    </row>
    <row r="59" spans="1:3" ht="18.2" customHeight="1" x14ac:dyDescent="0.25">
      <c r="A59">
        <v>58</v>
      </c>
      <c r="B59" t="s">
        <v>55</v>
      </c>
      <c r="C59" s="49"/>
    </row>
    <row r="60" spans="1:3" ht="17.25" customHeight="1" x14ac:dyDescent="0.25">
      <c r="A60">
        <v>59</v>
      </c>
      <c r="B60" t="s">
        <v>246</v>
      </c>
      <c r="C60" s="74"/>
    </row>
    <row r="61" spans="1:3" ht="18.2" customHeight="1" x14ac:dyDescent="0.25">
      <c r="A61">
        <v>60</v>
      </c>
      <c r="B61" t="s">
        <v>57</v>
      </c>
      <c r="C61" s="49"/>
    </row>
    <row r="62" spans="1:3" ht="18.2" customHeight="1" x14ac:dyDescent="0.25">
      <c r="A62">
        <v>61</v>
      </c>
      <c r="B62" t="s">
        <v>58</v>
      </c>
      <c r="C62" s="49"/>
    </row>
    <row r="63" spans="1:3" ht="18.2" customHeight="1" x14ac:dyDescent="0.25">
      <c r="A63">
        <v>62</v>
      </c>
      <c r="B63" t="s">
        <v>59</v>
      </c>
      <c r="C63" s="49"/>
    </row>
    <row r="64" spans="1:3" ht="18.75" customHeight="1" x14ac:dyDescent="0.25">
      <c r="A64">
        <v>63</v>
      </c>
      <c r="B64" t="s">
        <v>60</v>
      </c>
      <c r="C64" s="49"/>
    </row>
    <row r="65" spans="1:3" ht="18.2" customHeight="1" x14ac:dyDescent="0.25">
      <c r="A65">
        <v>64</v>
      </c>
      <c r="B65" t="s">
        <v>62</v>
      </c>
      <c r="C65" s="49"/>
    </row>
    <row r="66" spans="1:3" ht="18.2" customHeight="1" x14ac:dyDescent="0.25">
      <c r="A66">
        <v>65</v>
      </c>
      <c r="B66" t="s">
        <v>63</v>
      </c>
      <c r="C66" s="49"/>
    </row>
    <row r="67" spans="1:3" ht="18.2" customHeight="1" x14ac:dyDescent="0.25">
      <c r="A67">
        <v>66</v>
      </c>
      <c r="B67" t="s">
        <v>64</v>
      </c>
      <c r="C67" s="49"/>
    </row>
    <row r="68" spans="1:3" ht="18.2" customHeight="1" x14ac:dyDescent="0.25">
      <c r="A68">
        <v>67</v>
      </c>
      <c r="B68" t="s">
        <v>65</v>
      </c>
      <c r="C68" s="49"/>
    </row>
    <row r="69" spans="1:3" ht="18.2" customHeight="1" x14ac:dyDescent="0.25">
      <c r="A69">
        <v>68</v>
      </c>
      <c r="B69" t="s">
        <v>66</v>
      </c>
      <c r="C69" s="49"/>
    </row>
    <row r="70" spans="1:3" ht="18.2" customHeight="1" x14ac:dyDescent="0.25">
      <c r="A70">
        <v>69</v>
      </c>
      <c r="B70" t="s">
        <v>67</v>
      </c>
      <c r="C70" s="49"/>
    </row>
    <row r="71" spans="1:3" ht="18.2" customHeight="1" x14ac:dyDescent="0.25">
      <c r="A71">
        <v>70</v>
      </c>
      <c r="B71" t="s">
        <v>68</v>
      </c>
      <c r="C71" s="49"/>
    </row>
    <row r="72" spans="1:3" ht="18.2" customHeight="1" x14ac:dyDescent="0.25">
      <c r="A72">
        <v>71</v>
      </c>
      <c r="B72" t="s">
        <v>69</v>
      </c>
      <c r="C72" s="49"/>
    </row>
    <row r="73" spans="1:3" ht="18.2" customHeight="1" x14ac:dyDescent="0.25">
      <c r="A73">
        <v>72</v>
      </c>
      <c r="B73" t="s">
        <v>70</v>
      </c>
      <c r="C73" s="49"/>
    </row>
    <row r="74" spans="1:3" ht="18.2" customHeight="1" x14ac:dyDescent="0.25">
      <c r="A74">
        <v>73</v>
      </c>
      <c r="B74" t="s">
        <v>71</v>
      </c>
      <c r="C74" s="49"/>
    </row>
    <row r="75" spans="1:3" ht="18.2" customHeight="1" x14ac:dyDescent="0.25">
      <c r="A75">
        <v>74</v>
      </c>
      <c r="B75" t="s">
        <v>72</v>
      </c>
      <c r="C75" s="49"/>
    </row>
    <row r="76" spans="1:3" ht="18.2" customHeight="1" x14ac:dyDescent="0.25">
      <c r="A76">
        <v>75</v>
      </c>
      <c r="B76" t="s">
        <v>73</v>
      </c>
      <c r="C76" s="49"/>
    </row>
    <row r="77" spans="1:3" ht="18.2" customHeight="1" x14ac:dyDescent="0.25">
      <c r="A77">
        <v>76</v>
      </c>
      <c r="B77" t="s">
        <v>74</v>
      </c>
      <c r="C77" s="49"/>
    </row>
    <row r="78" spans="1:3" ht="18.2" customHeight="1" x14ac:dyDescent="0.25">
      <c r="A78">
        <v>77</v>
      </c>
      <c r="B78" t="s">
        <v>75</v>
      </c>
      <c r="C78" s="49"/>
    </row>
    <row r="79" spans="1:3" ht="18.2" customHeight="1" x14ac:dyDescent="0.25">
      <c r="A79">
        <v>78</v>
      </c>
      <c r="B79" t="s">
        <v>76</v>
      </c>
      <c r="C79" s="49"/>
    </row>
    <row r="80" spans="1:3" ht="18.2" customHeight="1" x14ac:dyDescent="0.25">
      <c r="A80">
        <v>79</v>
      </c>
      <c r="B80" t="s">
        <v>77</v>
      </c>
      <c r="C80" s="49"/>
    </row>
    <row r="81" spans="1:3" ht="18.2" customHeight="1" x14ac:dyDescent="0.25">
      <c r="A81">
        <v>80</v>
      </c>
      <c r="B81" t="s">
        <v>78</v>
      </c>
      <c r="C81" s="49"/>
    </row>
    <row r="82" spans="1:3" ht="18.2" customHeight="1" x14ac:dyDescent="0.25">
      <c r="A82">
        <v>81</v>
      </c>
      <c r="B82" t="s">
        <v>79</v>
      </c>
      <c r="C82" s="49"/>
    </row>
    <row r="83" spans="1:3" x14ac:dyDescent="0.25">
      <c r="A83">
        <v>82</v>
      </c>
      <c r="B83" t="s">
        <v>276</v>
      </c>
      <c r="C83" s="49"/>
    </row>
    <row r="84" spans="1:3" ht="18.2" customHeight="1" x14ac:dyDescent="0.25">
      <c r="A84">
        <v>83</v>
      </c>
      <c r="B84" t="s">
        <v>81</v>
      </c>
      <c r="C84" s="49"/>
    </row>
    <row r="85" spans="1:3" ht="18.2" customHeight="1" x14ac:dyDescent="0.25">
      <c r="A85">
        <v>84</v>
      </c>
      <c r="B85" t="s">
        <v>83</v>
      </c>
      <c r="C85" s="49"/>
    </row>
    <row r="86" spans="1:3" ht="18.2" customHeight="1" x14ac:dyDescent="0.25">
      <c r="A86">
        <v>85</v>
      </c>
      <c r="B86" t="s">
        <v>58</v>
      </c>
      <c r="C86" s="49"/>
    </row>
    <row r="87" spans="1:3" ht="18.2" customHeight="1" x14ac:dyDescent="0.25">
      <c r="A87">
        <v>86</v>
      </c>
      <c r="B87" t="s">
        <v>84</v>
      </c>
      <c r="C87" s="49"/>
    </row>
    <row r="88" spans="1:3" ht="18.2" customHeight="1" x14ac:dyDescent="0.25">
      <c r="A88">
        <v>87</v>
      </c>
      <c r="B88" t="s">
        <v>60</v>
      </c>
      <c r="C88" s="49"/>
    </row>
    <row r="89" spans="1:3" ht="18.2" customHeight="1" x14ac:dyDescent="0.25">
      <c r="A89">
        <v>88</v>
      </c>
      <c r="B89" t="s">
        <v>62</v>
      </c>
      <c r="C89" s="49"/>
    </row>
    <row r="90" spans="1:3" ht="18.2" customHeight="1" x14ac:dyDescent="0.25">
      <c r="A90">
        <v>89</v>
      </c>
      <c r="B90" t="s">
        <v>63</v>
      </c>
      <c r="C90" s="49"/>
    </row>
    <row r="91" spans="1:3" ht="18.2" customHeight="1" x14ac:dyDescent="0.25">
      <c r="A91">
        <v>90</v>
      </c>
      <c r="B91" t="s">
        <v>64</v>
      </c>
      <c r="C91" s="49"/>
    </row>
    <row r="92" spans="1:3" ht="18.2" customHeight="1" x14ac:dyDescent="0.25">
      <c r="A92">
        <v>91</v>
      </c>
      <c r="B92" t="s">
        <v>85</v>
      </c>
      <c r="C92" s="49"/>
    </row>
    <row r="93" spans="1:3" ht="18.2" customHeight="1" x14ac:dyDescent="0.25">
      <c r="A93">
        <v>92</v>
      </c>
      <c r="B93" t="s">
        <v>86</v>
      </c>
      <c r="C93" s="49"/>
    </row>
    <row r="94" spans="1:3" ht="18.2" customHeight="1" x14ac:dyDescent="0.25">
      <c r="A94">
        <v>93</v>
      </c>
      <c r="B94" t="s">
        <v>73</v>
      </c>
      <c r="C94" s="49"/>
    </row>
    <row r="95" spans="1:3" ht="18.2" customHeight="1" x14ac:dyDescent="0.25">
      <c r="A95">
        <v>94</v>
      </c>
      <c r="B95" t="s">
        <v>74</v>
      </c>
      <c r="C95" s="49"/>
    </row>
    <row r="96" spans="1:3" ht="18.2" customHeight="1" x14ac:dyDescent="0.25">
      <c r="A96">
        <v>95</v>
      </c>
      <c r="B96" t="s">
        <v>81</v>
      </c>
      <c r="C96" s="49"/>
    </row>
    <row r="97" spans="1:3" ht="14.45" customHeight="1" x14ac:dyDescent="0.25">
      <c r="A97">
        <v>96</v>
      </c>
      <c r="B97" t="s">
        <v>95</v>
      </c>
      <c r="C97" s="49"/>
    </row>
    <row r="98" spans="1:3" x14ac:dyDescent="0.25">
      <c r="A98">
        <v>97</v>
      </c>
      <c r="B98" t="s">
        <v>96</v>
      </c>
      <c r="C98" s="49"/>
    </row>
    <row r="99" spans="1:3" x14ac:dyDescent="0.25">
      <c r="A99">
        <v>98</v>
      </c>
      <c r="B99" t="s">
        <v>97</v>
      </c>
      <c r="C99" s="49"/>
    </row>
    <row r="100" spans="1:3" x14ac:dyDescent="0.25">
      <c r="A100">
        <v>99</v>
      </c>
      <c r="B100" t="s">
        <v>99</v>
      </c>
      <c r="C100" s="49"/>
    </row>
    <row r="101" spans="1:3" x14ac:dyDescent="0.25">
      <c r="A101">
        <v>100</v>
      </c>
      <c r="B101" t="s">
        <v>100</v>
      </c>
      <c r="C101" s="49"/>
    </row>
    <row r="102" spans="1:3" x14ac:dyDescent="0.25">
      <c r="A102">
        <v>101</v>
      </c>
      <c r="B102" t="s">
        <v>101</v>
      </c>
      <c r="C102" s="49"/>
    </row>
    <row r="103" spans="1:3" x14ac:dyDescent="0.25">
      <c r="A103">
        <v>102</v>
      </c>
      <c r="B103" t="s">
        <v>102</v>
      </c>
      <c r="C103" s="49"/>
    </row>
    <row r="104" spans="1:3" x14ac:dyDescent="0.25">
      <c r="A104">
        <v>103</v>
      </c>
      <c r="B104" t="s">
        <v>103</v>
      </c>
      <c r="C104" s="49"/>
    </row>
    <row r="105" spans="1:3" x14ac:dyDescent="0.25">
      <c r="A105">
        <v>104</v>
      </c>
      <c r="B105" t="s">
        <v>107</v>
      </c>
      <c r="C105" s="49"/>
    </row>
    <row r="106" spans="1:3" x14ac:dyDescent="0.25">
      <c r="A106">
        <v>105</v>
      </c>
      <c r="B106" t="s">
        <v>108</v>
      </c>
      <c r="C106" s="49"/>
    </row>
    <row r="107" spans="1:3" x14ac:dyDescent="0.25">
      <c r="A107">
        <v>106</v>
      </c>
      <c r="B107" t="s">
        <v>109</v>
      </c>
      <c r="C107" s="49"/>
    </row>
    <row r="108" spans="1:3" x14ac:dyDescent="0.25">
      <c r="A108">
        <v>107</v>
      </c>
      <c r="B108" t="s">
        <v>110</v>
      </c>
      <c r="C108" s="49"/>
    </row>
    <row r="109" spans="1:3" x14ac:dyDescent="0.25">
      <c r="A109">
        <v>108</v>
      </c>
      <c r="B109" t="s">
        <v>111</v>
      </c>
      <c r="C109" s="49"/>
    </row>
    <row r="110" spans="1:3" x14ac:dyDescent="0.25">
      <c r="A110">
        <v>109</v>
      </c>
      <c r="B110" t="s">
        <v>112</v>
      </c>
      <c r="C110" s="49"/>
    </row>
    <row r="111" spans="1:3" x14ac:dyDescent="0.25">
      <c r="A111">
        <v>110</v>
      </c>
      <c r="B111" t="s">
        <v>113</v>
      </c>
      <c r="C111" s="49"/>
    </row>
    <row r="112" spans="1:3" x14ac:dyDescent="0.25">
      <c r="A112">
        <v>111</v>
      </c>
      <c r="B112" t="s">
        <v>127</v>
      </c>
      <c r="C112" s="49"/>
    </row>
    <row r="113" spans="1:3" x14ac:dyDescent="0.25">
      <c r="A113">
        <v>112</v>
      </c>
      <c r="B113" t="s">
        <v>128</v>
      </c>
      <c r="C113" s="49"/>
    </row>
    <row r="114" spans="1:3" x14ac:dyDescent="0.25">
      <c r="A114">
        <v>113</v>
      </c>
      <c r="B114" t="s">
        <v>129</v>
      </c>
      <c r="C114" s="49"/>
    </row>
  </sheetData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4693A-E4AC-493B-931E-6750ED2719F2}">
  <dimension ref="A1:Q136"/>
  <sheetViews>
    <sheetView topLeftCell="D1" zoomScale="115" zoomScaleNormal="115" workbookViewId="0">
      <selection activeCell="F3" sqref="F3"/>
    </sheetView>
  </sheetViews>
  <sheetFormatPr baseColWidth="10" defaultColWidth="9.140625" defaultRowHeight="15" x14ac:dyDescent="0.25"/>
  <cols>
    <col min="2" max="3" width="14" customWidth="1"/>
    <col min="4" max="4" width="43" customWidth="1"/>
    <col min="5" max="5" width="56.7109375" customWidth="1"/>
    <col min="6" max="6" width="9.7109375" customWidth="1"/>
    <col min="7" max="7" width="16.7109375" customWidth="1"/>
    <col min="8" max="8" width="10.140625" customWidth="1"/>
    <col min="9" max="9" width="10.28515625" customWidth="1"/>
    <col min="10" max="10" width="12.85546875" customWidth="1"/>
  </cols>
  <sheetData>
    <row r="1" spans="1:17" s="112" customFormat="1" ht="75" x14ac:dyDescent="0.25">
      <c r="A1" s="112" t="s">
        <v>150</v>
      </c>
      <c r="B1" s="110" t="s">
        <v>130</v>
      </c>
      <c r="C1" s="110" t="s">
        <v>131</v>
      </c>
      <c r="D1" s="111" t="s">
        <v>132</v>
      </c>
      <c r="E1" s="111" t="s">
        <v>133</v>
      </c>
      <c r="F1" s="111" t="s">
        <v>134</v>
      </c>
      <c r="G1" s="110" t="s">
        <v>135</v>
      </c>
      <c r="H1" s="110" t="s">
        <v>136</v>
      </c>
      <c r="I1" s="110" t="s">
        <v>137</v>
      </c>
      <c r="J1" s="111" t="s">
        <v>138</v>
      </c>
      <c r="K1" s="110" t="s">
        <v>139</v>
      </c>
      <c r="L1" s="111" t="s">
        <v>140</v>
      </c>
      <c r="M1" s="110" t="s">
        <v>141</v>
      </c>
      <c r="N1" s="111" t="s">
        <v>142</v>
      </c>
      <c r="O1" s="111" t="s">
        <v>143</v>
      </c>
      <c r="P1" s="111" t="s">
        <v>144</v>
      </c>
      <c r="Q1" s="112" t="s">
        <v>145</v>
      </c>
    </row>
    <row r="2" spans="1:17" ht="31.5" customHeight="1" x14ac:dyDescent="0.25">
      <c r="A2">
        <v>1</v>
      </c>
      <c r="B2">
        <v>53657</v>
      </c>
      <c r="C2" t="s">
        <v>153</v>
      </c>
      <c r="D2" s="137" t="s">
        <v>154</v>
      </c>
      <c r="E2" s="137" t="s">
        <v>155</v>
      </c>
      <c r="F2" s="49"/>
      <c r="G2" s="113" t="s">
        <v>146</v>
      </c>
      <c r="H2" t="s">
        <v>321</v>
      </c>
      <c r="I2" t="s">
        <v>148</v>
      </c>
      <c r="J2" s="113" t="s">
        <v>147</v>
      </c>
      <c r="K2" t="s">
        <v>149</v>
      </c>
      <c r="M2" s="138">
        <v>0</v>
      </c>
      <c r="Q2" t="s">
        <v>309</v>
      </c>
    </row>
    <row r="3" spans="1:17" ht="17.25" customHeight="1" x14ac:dyDescent="0.25">
      <c r="A3">
        <v>2</v>
      </c>
      <c r="B3">
        <v>42033</v>
      </c>
      <c r="C3" t="s">
        <v>156</v>
      </c>
      <c r="D3" t="s">
        <v>157</v>
      </c>
      <c r="E3" t="s">
        <v>158</v>
      </c>
      <c r="F3" s="74"/>
      <c r="G3" s="113" t="s">
        <v>146</v>
      </c>
      <c r="H3" t="s">
        <v>310</v>
      </c>
      <c r="I3" t="s">
        <v>148</v>
      </c>
      <c r="J3" s="113" t="s">
        <v>147</v>
      </c>
      <c r="K3" t="s">
        <v>149</v>
      </c>
      <c r="L3" s="75"/>
      <c r="M3" s="138">
        <v>2876</v>
      </c>
      <c r="Q3" t="s">
        <v>309</v>
      </c>
    </row>
    <row r="4" spans="1:17" ht="17.25" customHeight="1" x14ac:dyDescent="0.25">
      <c r="A4">
        <v>3</v>
      </c>
      <c r="B4">
        <v>64251</v>
      </c>
      <c r="C4" t="s">
        <v>156</v>
      </c>
      <c r="D4" t="s">
        <v>159</v>
      </c>
      <c r="E4" t="s">
        <v>160</v>
      </c>
      <c r="F4" s="74"/>
      <c r="G4" s="113" t="s">
        <v>146</v>
      </c>
      <c r="H4" t="s">
        <v>311</v>
      </c>
      <c r="I4" t="s">
        <v>148</v>
      </c>
      <c r="J4" s="113" t="s">
        <v>147</v>
      </c>
      <c r="K4" t="s">
        <v>149</v>
      </c>
      <c r="M4" s="138">
        <v>2216</v>
      </c>
      <c r="Q4" t="s">
        <v>309</v>
      </c>
    </row>
    <row r="5" spans="1:17" ht="18.2" customHeight="1" x14ac:dyDescent="0.25">
      <c r="A5">
        <v>4</v>
      </c>
      <c r="B5">
        <v>52861</v>
      </c>
      <c r="C5" t="s">
        <v>161</v>
      </c>
      <c r="D5" t="s">
        <v>162</v>
      </c>
      <c r="E5" t="s">
        <v>4</v>
      </c>
      <c r="F5" s="74"/>
      <c r="G5" s="113" t="s">
        <v>146</v>
      </c>
      <c r="H5" t="s">
        <v>311</v>
      </c>
      <c r="I5" t="s">
        <v>148</v>
      </c>
      <c r="J5" s="113" t="s">
        <v>147</v>
      </c>
      <c r="K5" t="s">
        <v>149</v>
      </c>
      <c r="M5" s="138">
        <v>4872</v>
      </c>
      <c r="Q5" t="s">
        <v>309</v>
      </c>
    </row>
    <row r="6" spans="1:17" ht="18.2" customHeight="1" x14ac:dyDescent="0.25">
      <c r="A6">
        <v>5</v>
      </c>
      <c r="B6">
        <v>53365</v>
      </c>
      <c r="C6" t="s">
        <v>161</v>
      </c>
      <c r="D6" t="s">
        <v>163</v>
      </c>
      <c r="E6" t="s">
        <v>5</v>
      </c>
      <c r="F6" s="74"/>
      <c r="G6" s="113" t="s">
        <v>146</v>
      </c>
      <c r="H6" t="s">
        <v>310</v>
      </c>
      <c r="I6" t="s">
        <v>148</v>
      </c>
      <c r="J6" s="113" t="s">
        <v>147</v>
      </c>
      <c r="K6" t="s">
        <v>149</v>
      </c>
      <c r="M6" s="138">
        <v>5513</v>
      </c>
      <c r="Q6" t="s">
        <v>309</v>
      </c>
    </row>
    <row r="7" spans="1:17" ht="18.2" customHeight="1" x14ac:dyDescent="0.25">
      <c r="A7">
        <v>6</v>
      </c>
      <c r="B7">
        <v>52427</v>
      </c>
      <c r="C7" t="s">
        <v>161</v>
      </c>
      <c r="D7" t="s">
        <v>164</v>
      </c>
      <c r="E7" t="s">
        <v>6</v>
      </c>
      <c r="F7" s="74"/>
      <c r="G7" s="113" t="s">
        <v>146</v>
      </c>
      <c r="H7" t="s">
        <v>312</v>
      </c>
      <c r="I7" t="s">
        <v>148</v>
      </c>
      <c r="J7" s="113" t="s">
        <v>147</v>
      </c>
      <c r="K7" t="s">
        <v>149</v>
      </c>
      <c r="M7" s="138">
        <v>6845</v>
      </c>
      <c r="Q7" t="s">
        <v>309</v>
      </c>
    </row>
    <row r="8" spans="1:17" ht="18.2" customHeight="1" x14ac:dyDescent="0.25">
      <c r="A8">
        <v>7</v>
      </c>
      <c r="B8">
        <v>53105</v>
      </c>
      <c r="C8" t="s">
        <v>161</v>
      </c>
      <c r="D8" t="s">
        <v>165</v>
      </c>
      <c r="E8" t="s">
        <v>7</v>
      </c>
      <c r="F8" s="74"/>
      <c r="G8" s="113" t="s">
        <v>146</v>
      </c>
      <c r="H8" t="s">
        <v>313</v>
      </c>
      <c r="I8" t="s">
        <v>148</v>
      </c>
      <c r="J8" s="113" t="s">
        <v>147</v>
      </c>
      <c r="K8" t="s">
        <v>149</v>
      </c>
      <c r="M8" s="138">
        <v>7777</v>
      </c>
      <c r="Q8" t="s">
        <v>309</v>
      </c>
    </row>
    <row r="9" spans="1:17" ht="18.2" customHeight="1" x14ac:dyDescent="0.25">
      <c r="A9">
        <v>8</v>
      </c>
      <c r="B9">
        <v>53469</v>
      </c>
      <c r="C9" t="s">
        <v>161</v>
      </c>
      <c r="D9" t="s">
        <v>166</v>
      </c>
      <c r="E9" t="s">
        <v>8</v>
      </c>
      <c r="F9" s="74"/>
      <c r="G9" s="113" t="s">
        <v>146</v>
      </c>
      <c r="H9" t="s">
        <v>314</v>
      </c>
      <c r="I9" t="s">
        <v>148</v>
      </c>
      <c r="J9" s="113" t="s">
        <v>147</v>
      </c>
      <c r="K9" t="s">
        <v>149</v>
      </c>
      <c r="M9" s="138">
        <v>8351</v>
      </c>
      <c r="Q9" t="s">
        <v>309</v>
      </c>
    </row>
    <row r="10" spans="1:17" ht="18.2" customHeight="1" x14ac:dyDescent="0.25">
      <c r="A10">
        <v>9</v>
      </c>
      <c r="B10">
        <v>52714</v>
      </c>
      <c r="C10" t="s">
        <v>167</v>
      </c>
      <c r="D10" t="s">
        <v>168</v>
      </c>
      <c r="E10" t="s">
        <v>9</v>
      </c>
      <c r="F10" s="74"/>
      <c r="G10" s="113" t="s">
        <v>146</v>
      </c>
      <c r="H10" t="s">
        <v>315</v>
      </c>
      <c r="I10" t="s">
        <v>148</v>
      </c>
      <c r="J10" s="113" t="s">
        <v>147</v>
      </c>
      <c r="K10" t="s">
        <v>149</v>
      </c>
      <c r="M10" s="138">
        <v>1452</v>
      </c>
      <c r="Q10" t="s">
        <v>309</v>
      </c>
    </row>
    <row r="11" spans="1:17" ht="18.2" customHeight="1" x14ac:dyDescent="0.25">
      <c r="A11">
        <v>10</v>
      </c>
      <c r="B11">
        <v>53455</v>
      </c>
      <c r="C11" t="s">
        <v>167</v>
      </c>
      <c r="D11" t="s">
        <v>169</v>
      </c>
      <c r="E11" t="s">
        <v>10</v>
      </c>
      <c r="F11" s="74"/>
      <c r="G11" s="113" t="s">
        <v>146</v>
      </c>
      <c r="H11" t="s">
        <v>316</v>
      </c>
      <c r="I11" t="s">
        <v>148</v>
      </c>
      <c r="J11" s="113" t="s">
        <v>147</v>
      </c>
      <c r="K11" t="s">
        <v>149</v>
      </c>
      <c r="M11" s="138">
        <v>2628</v>
      </c>
      <c r="Q11" t="s">
        <v>309</v>
      </c>
    </row>
    <row r="12" spans="1:17" ht="18.2" customHeight="1" x14ac:dyDescent="0.25">
      <c r="A12">
        <v>11</v>
      </c>
      <c r="B12">
        <v>52484</v>
      </c>
      <c r="C12" t="s">
        <v>170</v>
      </c>
      <c r="D12" t="s">
        <v>171</v>
      </c>
      <c r="E12" t="s">
        <v>11</v>
      </c>
      <c r="F12" s="74"/>
      <c r="G12" s="113" t="s">
        <v>146</v>
      </c>
      <c r="H12" t="s">
        <v>321</v>
      </c>
      <c r="I12" t="s">
        <v>148</v>
      </c>
      <c r="J12" s="113" t="s">
        <v>147</v>
      </c>
      <c r="K12" t="s">
        <v>149</v>
      </c>
      <c r="M12" s="138">
        <v>1506</v>
      </c>
      <c r="Q12" t="s">
        <v>309</v>
      </c>
    </row>
    <row r="13" spans="1:17" ht="18.2" customHeight="1" x14ac:dyDescent="0.25">
      <c r="A13">
        <v>12</v>
      </c>
      <c r="B13">
        <v>42043</v>
      </c>
      <c r="C13" t="s">
        <v>172</v>
      </c>
      <c r="D13" t="s">
        <v>171</v>
      </c>
      <c r="E13" t="s">
        <v>12</v>
      </c>
      <c r="F13" s="74"/>
      <c r="G13" s="113" t="s">
        <v>146</v>
      </c>
      <c r="H13" t="s">
        <v>321</v>
      </c>
      <c r="I13" t="s">
        <v>148</v>
      </c>
      <c r="J13" s="113" t="s">
        <v>147</v>
      </c>
      <c r="K13" t="s">
        <v>149</v>
      </c>
      <c r="M13" s="138">
        <v>6985</v>
      </c>
      <c r="Q13" t="s">
        <v>309</v>
      </c>
    </row>
    <row r="14" spans="1:17" ht="18.2" customHeight="1" x14ac:dyDescent="0.25">
      <c r="A14">
        <v>13</v>
      </c>
      <c r="B14">
        <v>49200</v>
      </c>
      <c r="C14" t="s">
        <v>13</v>
      </c>
      <c r="E14" t="s">
        <v>13</v>
      </c>
      <c r="F14" s="74"/>
      <c r="G14" s="113" t="s">
        <v>146</v>
      </c>
      <c r="H14" t="s">
        <v>321</v>
      </c>
      <c r="I14" t="s">
        <v>148</v>
      </c>
      <c r="J14" s="113" t="s">
        <v>147</v>
      </c>
      <c r="K14" t="s">
        <v>149</v>
      </c>
      <c r="M14" s="138">
        <v>729</v>
      </c>
      <c r="Q14" t="s">
        <v>309</v>
      </c>
    </row>
    <row r="15" spans="1:17" ht="18.2" customHeight="1" x14ac:dyDescent="0.25">
      <c r="A15">
        <v>14</v>
      </c>
      <c r="B15">
        <v>38883</v>
      </c>
      <c r="C15" t="s">
        <v>173</v>
      </c>
      <c r="D15" t="s">
        <v>174</v>
      </c>
      <c r="E15" t="s">
        <v>14</v>
      </c>
      <c r="F15" s="74"/>
      <c r="G15" s="113" t="s">
        <v>146</v>
      </c>
      <c r="H15" t="s">
        <v>321</v>
      </c>
      <c r="I15" t="s">
        <v>148</v>
      </c>
      <c r="J15" s="113" t="s">
        <v>147</v>
      </c>
      <c r="K15" t="s">
        <v>149</v>
      </c>
      <c r="M15" s="138">
        <v>776</v>
      </c>
      <c r="Q15" t="s">
        <v>309</v>
      </c>
    </row>
    <row r="16" spans="1:17" ht="36.4" customHeight="1" x14ac:dyDescent="0.25">
      <c r="A16">
        <v>15</v>
      </c>
      <c r="B16">
        <v>53654</v>
      </c>
      <c r="C16" t="s">
        <v>175</v>
      </c>
      <c r="D16" t="s">
        <v>176</v>
      </c>
      <c r="E16" t="s">
        <v>177</v>
      </c>
      <c r="F16" s="74"/>
      <c r="G16" s="113" t="s">
        <v>146</v>
      </c>
      <c r="H16" t="s">
        <v>317</v>
      </c>
      <c r="I16" t="s">
        <v>148</v>
      </c>
      <c r="J16" s="113" t="s">
        <v>147</v>
      </c>
      <c r="K16" t="s">
        <v>149</v>
      </c>
      <c r="M16" s="138">
        <v>0</v>
      </c>
      <c r="Q16" t="s">
        <v>309</v>
      </c>
    </row>
    <row r="17" spans="1:17" ht="36.4" customHeight="1" x14ac:dyDescent="0.25">
      <c r="A17">
        <v>16</v>
      </c>
      <c r="B17">
        <v>53653</v>
      </c>
      <c r="C17" t="s">
        <v>175</v>
      </c>
      <c r="D17" t="s">
        <v>178</v>
      </c>
      <c r="E17" t="s">
        <v>179</v>
      </c>
      <c r="F17" s="74"/>
      <c r="G17" s="113" t="s">
        <v>146</v>
      </c>
      <c r="H17" t="s">
        <v>317</v>
      </c>
      <c r="I17" t="s">
        <v>148</v>
      </c>
      <c r="J17" s="113" t="s">
        <v>147</v>
      </c>
      <c r="K17" t="s">
        <v>149</v>
      </c>
      <c r="M17" s="138">
        <v>0</v>
      </c>
      <c r="Q17" t="s">
        <v>309</v>
      </c>
    </row>
    <row r="18" spans="1:17" ht="23.25" customHeight="1" x14ac:dyDescent="0.25">
      <c r="A18">
        <v>17</v>
      </c>
      <c r="B18">
        <v>42035</v>
      </c>
      <c r="C18" t="s">
        <v>156</v>
      </c>
      <c r="D18" t="s">
        <v>180</v>
      </c>
      <c r="E18" t="s">
        <v>181</v>
      </c>
      <c r="F18" s="74"/>
      <c r="G18" s="113" t="s">
        <v>146</v>
      </c>
      <c r="H18" t="s">
        <v>313</v>
      </c>
      <c r="I18" t="s">
        <v>148</v>
      </c>
      <c r="J18" s="113" t="s">
        <v>147</v>
      </c>
      <c r="K18" t="s">
        <v>149</v>
      </c>
      <c r="M18" s="138">
        <v>5568</v>
      </c>
      <c r="Q18" t="s">
        <v>309</v>
      </c>
    </row>
    <row r="19" spans="1:17" ht="18.2" customHeight="1" x14ac:dyDescent="0.25">
      <c r="A19">
        <v>18</v>
      </c>
      <c r="B19">
        <v>53103</v>
      </c>
      <c r="C19" t="s">
        <v>161</v>
      </c>
      <c r="D19" t="s">
        <v>182</v>
      </c>
      <c r="E19" t="s">
        <v>19</v>
      </c>
      <c r="F19" s="74"/>
      <c r="G19" s="113" t="s">
        <v>146</v>
      </c>
      <c r="H19" t="s">
        <v>311</v>
      </c>
      <c r="I19" t="s">
        <v>148</v>
      </c>
      <c r="J19" s="113" t="s">
        <v>147</v>
      </c>
      <c r="K19" t="s">
        <v>149</v>
      </c>
      <c r="M19" s="138">
        <v>2967</v>
      </c>
      <c r="Q19" t="s">
        <v>309</v>
      </c>
    </row>
    <row r="20" spans="1:17" ht="18.2" customHeight="1" x14ac:dyDescent="0.25">
      <c r="A20">
        <v>19</v>
      </c>
      <c r="B20">
        <v>53362</v>
      </c>
      <c r="C20" t="s">
        <v>161</v>
      </c>
      <c r="D20" t="s">
        <v>183</v>
      </c>
      <c r="E20" t="s">
        <v>20</v>
      </c>
      <c r="F20" s="74"/>
      <c r="G20" s="113" t="s">
        <v>146</v>
      </c>
      <c r="H20" t="s">
        <v>310</v>
      </c>
      <c r="I20" t="s">
        <v>148</v>
      </c>
      <c r="J20" s="113" t="s">
        <v>147</v>
      </c>
      <c r="K20" t="s">
        <v>149</v>
      </c>
      <c r="M20" s="138">
        <v>3052</v>
      </c>
      <c r="Q20" t="s">
        <v>309</v>
      </c>
    </row>
    <row r="21" spans="1:17" ht="18.2" customHeight="1" x14ac:dyDescent="0.25">
      <c r="A21">
        <v>20</v>
      </c>
      <c r="B21">
        <v>53102</v>
      </c>
      <c r="C21" t="s">
        <v>161</v>
      </c>
      <c r="D21" t="s">
        <v>184</v>
      </c>
      <c r="E21" t="s">
        <v>21</v>
      </c>
      <c r="F21" s="74"/>
      <c r="G21" s="113" t="s">
        <v>146</v>
      </c>
      <c r="H21" t="s">
        <v>312</v>
      </c>
      <c r="I21" t="s">
        <v>148</v>
      </c>
      <c r="J21" s="113" t="s">
        <v>147</v>
      </c>
      <c r="K21" t="s">
        <v>149</v>
      </c>
      <c r="M21" s="138">
        <v>3516</v>
      </c>
      <c r="Q21" t="s">
        <v>309</v>
      </c>
    </row>
    <row r="22" spans="1:17" ht="18.2" customHeight="1" x14ac:dyDescent="0.25">
      <c r="A22">
        <v>21</v>
      </c>
      <c r="B22">
        <v>53460</v>
      </c>
      <c r="C22" t="s">
        <v>161</v>
      </c>
      <c r="D22" t="s">
        <v>185</v>
      </c>
      <c r="E22" t="s">
        <v>22</v>
      </c>
      <c r="F22" s="74"/>
      <c r="G22" s="113" t="s">
        <v>146</v>
      </c>
      <c r="H22" t="s">
        <v>313</v>
      </c>
      <c r="I22" t="s">
        <v>148</v>
      </c>
      <c r="J22" s="113" t="s">
        <v>147</v>
      </c>
      <c r="K22" t="s">
        <v>149</v>
      </c>
      <c r="M22" s="138">
        <v>3736</v>
      </c>
      <c r="Q22" t="s">
        <v>309</v>
      </c>
    </row>
    <row r="23" spans="1:17" ht="18.2" customHeight="1" x14ac:dyDescent="0.25">
      <c r="A23">
        <v>22</v>
      </c>
      <c r="B23">
        <v>53461</v>
      </c>
      <c r="C23" t="s">
        <v>161</v>
      </c>
      <c r="D23" t="s">
        <v>186</v>
      </c>
      <c r="E23" t="s">
        <v>23</v>
      </c>
      <c r="F23" s="74"/>
      <c r="G23" s="113" t="s">
        <v>146</v>
      </c>
      <c r="H23" t="s">
        <v>314</v>
      </c>
      <c r="I23" t="s">
        <v>148</v>
      </c>
      <c r="J23" s="113" t="s">
        <v>147</v>
      </c>
      <c r="K23" t="s">
        <v>149</v>
      </c>
      <c r="M23" s="138">
        <v>4236</v>
      </c>
      <c r="Q23" t="s">
        <v>309</v>
      </c>
    </row>
    <row r="24" spans="1:17" ht="18.2" customHeight="1" x14ac:dyDescent="0.25">
      <c r="A24">
        <v>23</v>
      </c>
      <c r="B24">
        <v>53110</v>
      </c>
      <c r="C24" t="s">
        <v>171</v>
      </c>
      <c r="D24" t="s">
        <v>187</v>
      </c>
      <c r="E24" t="s">
        <v>24</v>
      </c>
      <c r="F24" s="74"/>
      <c r="G24" s="113" t="s">
        <v>146</v>
      </c>
      <c r="H24" t="s">
        <v>318</v>
      </c>
      <c r="I24" t="s">
        <v>148</v>
      </c>
      <c r="J24" s="113" t="s">
        <v>147</v>
      </c>
      <c r="K24" t="s">
        <v>149</v>
      </c>
      <c r="M24" s="138">
        <v>1366</v>
      </c>
      <c r="Q24" t="s">
        <v>309</v>
      </c>
    </row>
    <row r="25" spans="1:17" ht="18.2" customHeight="1" x14ac:dyDescent="0.25">
      <c r="A25">
        <v>24</v>
      </c>
      <c r="B25">
        <v>56452</v>
      </c>
      <c r="C25" t="s">
        <v>188</v>
      </c>
      <c r="D25" t="s">
        <v>189</v>
      </c>
      <c r="E25" t="s">
        <v>25</v>
      </c>
      <c r="F25" s="74"/>
      <c r="G25" s="113" t="s">
        <v>146</v>
      </c>
      <c r="H25" t="s">
        <v>322</v>
      </c>
      <c r="I25" t="s">
        <v>148</v>
      </c>
      <c r="J25" s="113" t="s">
        <v>147</v>
      </c>
      <c r="K25" t="s">
        <v>149</v>
      </c>
      <c r="M25" s="138">
        <v>1237</v>
      </c>
      <c r="Q25" t="s">
        <v>309</v>
      </c>
    </row>
    <row r="26" spans="1:17" ht="18.2" customHeight="1" x14ac:dyDescent="0.25">
      <c r="A26">
        <v>25</v>
      </c>
      <c r="B26">
        <v>52484</v>
      </c>
      <c r="C26" t="s">
        <v>170</v>
      </c>
      <c r="D26" t="s">
        <v>171</v>
      </c>
      <c r="E26" t="s">
        <v>11</v>
      </c>
      <c r="F26" s="74"/>
      <c r="G26" s="113" t="s">
        <v>146</v>
      </c>
      <c r="H26" t="s">
        <v>321</v>
      </c>
      <c r="I26" t="s">
        <v>148</v>
      </c>
      <c r="J26" s="113" t="s">
        <v>147</v>
      </c>
      <c r="K26" t="s">
        <v>149</v>
      </c>
      <c r="M26" s="138">
        <v>1506</v>
      </c>
      <c r="Q26" t="s">
        <v>309</v>
      </c>
    </row>
    <row r="27" spans="1:17" ht="18.2" customHeight="1" x14ac:dyDescent="0.25">
      <c r="A27">
        <v>26</v>
      </c>
      <c r="B27">
        <v>42043</v>
      </c>
      <c r="C27" t="s">
        <v>172</v>
      </c>
      <c r="D27" t="s">
        <v>171</v>
      </c>
      <c r="E27" t="s">
        <v>12</v>
      </c>
      <c r="F27" s="74"/>
      <c r="G27" s="113" t="s">
        <v>146</v>
      </c>
      <c r="H27" t="s">
        <v>321</v>
      </c>
      <c r="I27" t="s">
        <v>148</v>
      </c>
      <c r="J27" s="113" t="s">
        <v>147</v>
      </c>
      <c r="K27" t="s">
        <v>149</v>
      </c>
      <c r="M27" s="138">
        <v>6985</v>
      </c>
      <c r="Q27" t="s">
        <v>309</v>
      </c>
    </row>
    <row r="28" spans="1:17" ht="18.2" customHeight="1" x14ac:dyDescent="0.25">
      <c r="A28">
        <v>27</v>
      </c>
      <c r="B28">
        <v>49200</v>
      </c>
      <c r="C28" t="s">
        <v>13</v>
      </c>
      <c r="E28" t="s">
        <v>13</v>
      </c>
      <c r="F28" s="74"/>
      <c r="G28" s="113" t="s">
        <v>146</v>
      </c>
      <c r="H28" t="s">
        <v>321</v>
      </c>
      <c r="I28" t="s">
        <v>148</v>
      </c>
      <c r="J28" s="113" t="s">
        <v>147</v>
      </c>
      <c r="K28" t="s">
        <v>149</v>
      </c>
      <c r="M28" s="138">
        <v>729</v>
      </c>
      <c r="Q28" t="s">
        <v>309</v>
      </c>
    </row>
    <row r="29" spans="1:17" ht="18.2" customHeight="1" x14ac:dyDescent="0.25">
      <c r="A29">
        <v>28</v>
      </c>
      <c r="B29">
        <v>38883</v>
      </c>
      <c r="C29" t="s">
        <v>173</v>
      </c>
      <c r="D29" t="s">
        <v>174</v>
      </c>
      <c r="E29" t="s">
        <v>14</v>
      </c>
      <c r="F29" s="74"/>
      <c r="G29" s="113" t="s">
        <v>146</v>
      </c>
      <c r="H29" t="s">
        <v>321</v>
      </c>
      <c r="I29" t="s">
        <v>148</v>
      </c>
      <c r="J29" s="113" t="s">
        <v>147</v>
      </c>
      <c r="K29" t="s">
        <v>149</v>
      </c>
      <c r="M29" s="138">
        <v>776</v>
      </c>
      <c r="Q29" t="s">
        <v>309</v>
      </c>
    </row>
    <row r="30" spans="1:17" x14ac:dyDescent="0.25">
      <c r="A30">
        <v>29</v>
      </c>
      <c r="B30">
        <v>59423</v>
      </c>
      <c r="C30" t="s">
        <v>190</v>
      </c>
      <c r="D30" t="s">
        <v>191</v>
      </c>
      <c r="E30" t="s">
        <v>192</v>
      </c>
      <c r="F30" s="74"/>
      <c r="G30" s="113" t="s">
        <v>146</v>
      </c>
      <c r="H30" t="s">
        <v>321</v>
      </c>
      <c r="I30" t="s">
        <v>148</v>
      </c>
      <c r="J30" s="113" t="s">
        <v>147</v>
      </c>
      <c r="K30" t="s">
        <v>149</v>
      </c>
      <c r="M30" s="138">
        <v>0</v>
      </c>
      <c r="Q30" t="s">
        <v>309</v>
      </c>
    </row>
    <row r="31" spans="1:17" ht="26.25" customHeight="1" x14ac:dyDescent="0.25">
      <c r="A31">
        <v>30</v>
      </c>
      <c r="B31">
        <v>58642</v>
      </c>
      <c r="C31" t="s">
        <v>156</v>
      </c>
      <c r="D31" t="s">
        <v>193</v>
      </c>
      <c r="E31" t="s">
        <v>194</v>
      </c>
      <c r="F31" s="74"/>
      <c r="G31" s="113" t="s">
        <v>146</v>
      </c>
      <c r="H31" t="s">
        <v>310</v>
      </c>
      <c r="I31" t="s">
        <v>148</v>
      </c>
      <c r="J31" s="113" t="s">
        <v>147</v>
      </c>
      <c r="K31" t="s">
        <v>149</v>
      </c>
      <c r="M31" s="138">
        <v>4100</v>
      </c>
      <c r="Q31" t="s">
        <v>309</v>
      </c>
    </row>
    <row r="32" spans="1:17" ht="28.5" customHeight="1" x14ac:dyDescent="0.25">
      <c r="A32">
        <v>31</v>
      </c>
      <c r="B32">
        <v>64604</v>
      </c>
      <c r="C32" t="s">
        <v>156</v>
      </c>
      <c r="D32" t="s">
        <v>195</v>
      </c>
      <c r="E32" t="s">
        <v>196</v>
      </c>
      <c r="F32" s="74"/>
      <c r="G32" s="113" t="s">
        <v>146</v>
      </c>
      <c r="H32" t="s">
        <v>311</v>
      </c>
      <c r="I32" t="s">
        <v>148</v>
      </c>
      <c r="J32" s="113" t="s">
        <v>147</v>
      </c>
      <c r="K32" t="s">
        <v>149</v>
      </c>
      <c r="M32" s="138">
        <v>3321</v>
      </c>
      <c r="Q32" t="s">
        <v>309</v>
      </c>
    </row>
    <row r="33" spans="1:17" ht="26.25" customHeight="1" x14ac:dyDescent="0.25">
      <c r="A33">
        <v>32</v>
      </c>
      <c r="B33">
        <v>57820</v>
      </c>
      <c r="C33" t="s">
        <v>156</v>
      </c>
      <c r="D33" t="s">
        <v>197</v>
      </c>
      <c r="E33" t="s">
        <v>198</v>
      </c>
      <c r="F33" s="74"/>
      <c r="G33" s="113" t="s">
        <v>146</v>
      </c>
      <c r="H33" t="s">
        <v>310</v>
      </c>
      <c r="I33" t="s">
        <v>148</v>
      </c>
      <c r="J33" s="113" t="s">
        <v>147</v>
      </c>
      <c r="K33" t="s">
        <v>149</v>
      </c>
      <c r="M33" s="138">
        <v>4797</v>
      </c>
      <c r="Q33" t="s">
        <v>309</v>
      </c>
    </row>
    <row r="34" spans="1:17" ht="20.25" customHeight="1" x14ac:dyDescent="0.25">
      <c r="A34">
        <v>33</v>
      </c>
      <c r="B34">
        <v>61604</v>
      </c>
      <c r="C34" t="s">
        <v>156</v>
      </c>
      <c r="D34" t="s">
        <v>199</v>
      </c>
      <c r="E34" t="s">
        <v>91</v>
      </c>
      <c r="F34" s="74"/>
      <c r="G34" s="113" t="s">
        <v>146</v>
      </c>
      <c r="H34" t="s">
        <v>311</v>
      </c>
      <c r="I34" t="s">
        <v>148</v>
      </c>
      <c r="J34" s="113" t="s">
        <v>147</v>
      </c>
      <c r="K34" t="s">
        <v>149</v>
      </c>
      <c r="M34" s="138">
        <v>4151</v>
      </c>
      <c r="Q34" t="s">
        <v>309</v>
      </c>
    </row>
    <row r="35" spans="1:17" ht="23.25" customHeight="1" x14ac:dyDescent="0.25">
      <c r="A35">
        <v>34</v>
      </c>
      <c r="B35">
        <v>57821</v>
      </c>
      <c r="C35" t="s">
        <v>156</v>
      </c>
      <c r="D35" t="s">
        <v>200</v>
      </c>
      <c r="E35" t="s">
        <v>201</v>
      </c>
      <c r="F35" s="74"/>
      <c r="G35" s="113" t="s">
        <v>146</v>
      </c>
      <c r="H35" t="s">
        <v>321</v>
      </c>
      <c r="I35" t="s">
        <v>148</v>
      </c>
      <c r="J35" s="113" t="s">
        <v>147</v>
      </c>
      <c r="K35" t="s">
        <v>149</v>
      </c>
      <c r="M35" s="138">
        <v>1564</v>
      </c>
      <c r="Q35" t="s">
        <v>309</v>
      </c>
    </row>
    <row r="36" spans="1:17" ht="18.2" customHeight="1" x14ac:dyDescent="0.25">
      <c r="A36">
        <v>35</v>
      </c>
      <c r="B36">
        <v>58379</v>
      </c>
      <c r="C36" t="s">
        <v>202</v>
      </c>
      <c r="D36" t="s">
        <v>203</v>
      </c>
      <c r="E36" t="s">
        <v>32</v>
      </c>
      <c r="F36" s="74"/>
      <c r="G36" s="113" t="s">
        <v>146</v>
      </c>
      <c r="H36" t="s">
        <v>321</v>
      </c>
      <c r="I36" t="s">
        <v>148</v>
      </c>
      <c r="J36" s="113" t="s">
        <v>147</v>
      </c>
      <c r="K36" t="s">
        <v>149</v>
      </c>
      <c r="M36" s="138">
        <v>896</v>
      </c>
      <c r="Q36" t="s">
        <v>309</v>
      </c>
    </row>
    <row r="37" spans="1:17" ht="21" customHeight="1" x14ac:dyDescent="0.25">
      <c r="A37">
        <v>36</v>
      </c>
      <c r="B37">
        <v>57825</v>
      </c>
      <c r="C37" t="s">
        <v>161</v>
      </c>
      <c r="D37" t="s">
        <v>204</v>
      </c>
      <c r="E37" t="s">
        <v>205</v>
      </c>
      <c r="F37" s="74"/>
      <c r="G37" s="113" t="s">
        <v>146</v>
      </c>
      <c r="H37" t="s">
        <v>311</v>
      </c>
      <c r="I37" t="s">
        <v>148</v>
      </c>
      <c r="J37" s="113" t="s">
        <v>147</v>
      </c>
      <c r="K37" t="s">
        <v>149</v>
      </c>
      <c r="M37" s="138">
        <v>2818</v>
      </c>
      <c r="Q37" t="s">
        <v>309</v>
      </c>
    </row>
    <row r="38" spans="1:17" ht="24" customHeight="1" x14ac:dyDescent="0.25">
      <c r="A38">
        <v>37</v>
      </c>
      <c r="B38">
        <v>57826</v>
      </c>
      <c r="C38" t="s">
        <v>161</v>
      </c>
      <c r="D38" t="s">
        <v>206</v>
      </c>
      <c r="E38" t="s">
        <v>207</v>
      </c>
      <c r="F38" s="74"/>
      <c r="G38" s="113" t="s">
        <v>146</v>
      </c>
      <c r="H38" t="s">
        <v>310</v>
      </c>
      <c r="I38" t="s">
        <v>148</v>
      </c>
      <c r="J38" s="113" t="s">
        <v>147</v>
      </c>
      <c r="K38" t="s">
        <v>149</v>
      </c>
      <c r="M38" s="138">
        <v>3236</v>
      </c>
      <c r="Q38" t="s">
        <v>309</v>
      </c>
    </row>
    <row r="39" spans="1:17" ht="22.5" customHeight="1" x14ac:dyDescent="0.25">
      <c r="A39">
        <v>38</v>
      </c>
      <c r="B39">
        <v>57827</v>
      </c>
      <c r="C39" t="s">
        <v>161</v>
      </c>
      <c r="D39" t="s">
        <v>208</v>
      </c>
      <c r="E39" t="s">
        <v>209</v>
      </c>
      <c r="F39" s="74"/>
      <c r="G39" s="113" t="s">
        <v>146</v>
      </c>
      <c r="H39" t="s">
        <v>312</v>
      </c>
      <c r="I39" t="s">
        <v>148</v>
      </c>
      <c r="J39" s="113" t="s">
        <v>147</v>
      </c>
      <c r="K39" t="s">
        <v>149</v>
      </c>
      <c r="M39" s="138">
        <v>3681</v>
      </c>
      <c r="Q39" t="s">
        <v>309</v>
      </c>
    </row>
    <row r="40" spans="1:17" ht="23.25" customHeight="1" x14ac:dyDescent="0.25">
      <c r="A40">
        <v>39</v>
      </c>
      <c r="B40">
        <v>57828</v>
      </c>
      <c r="C40" t="s">
        <v>161</v>
      </c>
      <c r="D40" t="s">
        <v>210</v>
      </c>
      <c r="E40" t="s">
        <v>211</v>
      </c>
      <c r="F40" s="74"/>
      <c r="G40" s="113" t="s">
        <v>146</v>
      </c>
      <c r="H40" t="s">
        <v>313</v>
      </c>
      <c r="I40" t="s">
        <v>148</v>
      </c>
      <c r="J40" s="113" t="s">
        <v>147</v>
      </c>
      <c r="K40" t="s">
        <v>149</v>
      </c>
      <c r="M40" s="138">
        <v>4100</v>
      </c>
      <c r="Q40" t="s">
        <v>309</v>
      </c>
    </row>
    <row r="41" spans="1:17" ht="18.75" customHeight="1" x14ac:dyDescent="0.25">
      <c r="A41">
        <v>40</v>
      </c>
      <c r="B41">
        <v>57829</v>
      </c>
      <c r="C41" t="s">
        <v>161</v>
      </c>
      <c r="D41" t="s">
        <v>212</v>
      </c>
      <c r="E41" t="s">
        <v>213</v>
      </c>
      <c r="F41" s="74"/>
      <c r="G41" s="113" t="s">
        <v>146</v>
      </c>
      <c r="H41" t="s">
        <v>314</v>
      </c>
      <c r="I41" t="s">
        <v>148</v>
      </c>
      <c r="J41" s="113" t="s">
        <v>147</v>
      </c>
      <c r="K41" t="s">
        <v>149</v>
      </c>
      <c r="M41" s="138">
        <v>4518</v>
      </c>
      <c r="Q41" t="s">
        <v>309</v>
      </c>
    </row>
    <row r="42" spans="1:17" ht="18.2" customHeight="1" x14ac:dyDescent="0.25">
      <c r="A42">
        <v>41</v>
      </c>
      <c r="B42">
        <v>57841</v>
      </c>
      <c r="C42" t="s">
        <v>167</v>
      </c>
      <c r="D42" t="s">
        <v>214</v>
      </c>
      <c r="E42" t="s">
        <v>38</v>
      </c>
      <c r="F42" s="74"/>
      <c r="G42" s="113" t="s">
        <v>146</v>
      </c>
      <c r="H42" t="s">
        <v>316</v>
      </c>
      <c r="I42" t="s">
        <v>148</v>
      </c>
      <c r="J42" s="113" t="s">
        <v>147</v>
      </c>
      <c r="K42" t="s">
        <v>149</v>
      </c>
      <c r="M42" s="138">
        <v>2056</v>
      </c>
      <c r="Q42" t="s">
        <v>309</v>
      </c>
    </row>
    <row r="43" spans="1:17" ht="23.25" customHeight="1" x14ac:dyDescent="0.25">
      <c r="A43">
        <v>42</v>
      </c>
      <c r="B43">
        <v>57831</v>
      </c>
      <c r="C43" t="s">
        <v>161</v>
      </c>
      <c r="D43" t="s">
        <v>215</v>
      </c>
      <c r="E43" t="s">
        <v>216</v>
      </c>
      <c r="F43" s="74"/>
      <c r="G43" s="113" t="s">
        <v>146</v>
      </c>
      <c r="H43" t="s">
        <v>311</v>
      </c>
      <c r="I43" t="s">
        <v>148</v>
      </c>
      <c r="J43" s="113" t="s">
        <v>147</v>
      </c>
      <c r="K43" t="s">
        <v>149</v>
      </c>
      <c r="M43" s="138">
        <v>2818</v>
      </c>
      <c r="Q43" t="s">
        <v>309</v>
      </c>
    </row>
    <row r="44" spans="1:17" ht="22.5" customHeight="1" x14ac:dyDescent="0.25">
      <c r="A44">
        <v>43</v>
      </c>
      <c r="B44">
        <v>57832</v>
      </c>
      <c r="C44" t="s">
        <v>161</v>
      </c>
      <c r="D44" t="s">
        <v>217</v>
      </c>
      <c r="E44" t="s">
        <v>218</v>
      </c>
      <c r="F44" s="74"/>
      <c r="G44" s="113" t="s">
        <v>146</v>
      </c>
      <c r="H44" t="s">
        <v>310</v>
      </c>
      <c r="I44" t="s">
        <v>148</v>
      </c>
      <c r="J44" s="113" t="s">
        <v>147</v>
      </c>
      <c r="K44" t="s">
        <v>149</v>
      </c>
      <c r="M44" s="138">
        <v>3236</v>
      </c>
      <c r="Q44" t="s">
        <v>309</v>
      </c>
    </row>
    <row r="45" spans="1:17" ht="21.75" customHeight="1" x14ac:dyDescent="0.25">
      <c r="A45">
        <v>44</v>
      </c>
      <c r="B45">
        <v>57833</v>
      </c>
      <c r="C45" t="s">
        <v>161</v>
      </c>
      <c r="D45" t="s">
        <v>219</v>
      </c>
      <c r="E45" t="s">
        <v>220</v>
      </c>
      <c r="F45" s="74"/>
      <c r="G45" s="113" t="s">
        <v>146</v>
      </c>
      <c r="H45" t="s">
        <v>312</v>
      </c>
      <c r="I45" t="s">
        <v>148</v>
      </c>
      <c r="J45" s="113" t="s">
        <v>147</v>
      </c>
      <c r="K45" t="s">
        <v>149</v>
      </c>
      <c r="M45" s="138">
        <v>3681</v>
      </c>
      <c r="Q45" t="s">
        <v>309</v>
      </c>
    </row>
    <row r="46" spans="1:17" ht="21.75" customHeight="1" x14ac:dyDescent="0.25">
      <c r="A46">
        <v>45</v>
      </c>
      <c r="B46">
        <v>57834</v>
      </c>
      <c r="C46" t="s">
        <v>161</v>
      </c>
      <c r="D46" t="s">
        <v>221</v>
      </c>
      <c r="E46" t="s">
        <v>222</v>
      </c>
      <c r="F46" s="74"/>
      <c r="G46" s="113" t="s">
        <v>146</v>
      </c>
      <c r="H46" t="s">
        <v>313</v>
      </c>
      <c r="I46" t="s">
        <v>148</v>
      </c>
      <c r="J46" s="113" t="s">
        <v>147</v>
      </c>
      <c r="K46" t="s">
        <v>149</v>
      </c>
      <c r="M46" s="138">
        <v>4100</v>
      </c>
      <c r="Q46" t="s">
        <v>309</v>
      </c>
    </row>
    <row r="47" spans="1:17" ht="21.75" customHeight="1" x14ac:dyDescent="0.25">
      <c r="A47">
        <v>46</v>
      </c>
      <c r="B47">
        <v>57835</v>
      </c>
      <c r="C47" t="s">
        <v>161</v>
      </c>
      <c r="D47" t="s">
        <v>223</v>
      </c>
      <c r="E47" t="s">
        <v>224</v>
      </c>
      <c r="F47" s="74"/>
      <c r="G47" s="113" t="s">
        <v>146</v>
      </c>
      <c r="H47" t="s">
        <v>314</v>
      </c>
      <c r="I47" t="s">
        <v>148</v>
      </c>
      <c r="J47" s="113" t="s">
        <v>147</v>
      </c>
      <c r="K47" t="s">
        <v>149</v>
      </c>
      <c r="M47" s="138">
        <v>4518</v>
      </c>
      <c r="Q47" t="s">
        <v>309</v>
      </c>
    </row>
    <row r="48" spans="1:17" ht="18" customHeight="1" x14ac:dyDescent="0.25">
      <c r="A48">
        <v>47</v>
      </c>
      <c r="B48">
        <v>57845</v>
      </c>
      <c r="C48" t="s">
        <v>167</v>
      </c>
      <c r="D48" t="s">
        <v>225</v>
      </c>
      <c r="E48" t="s">
        <v>226</v>
      </c>
      <c r="F48" s="74"/>
      <c r="G48" s="113" t="s">
        <v>146</v>
      </c>
      <c r="H48" t="s">
        <v>321</v>
      </c>
      <c r="I48" t="s">
        <v>148</v>
      </c>
      <c r="J48" s="113" t="s">
        <v>147</v>
      </c>
      <c r="K48" t="s">
        <v>149</v>
      </c>
      <c r="M48" s="138">
        <v>1007</v>
      </c>
      <c r="Q48" t="s">
        <v>309</v>
      </c>
    </row>
    <row r="49" spans="1:17" ht="18.2" customHeight="1" x14ac:dyDescent="0.25">
      <c r="A49">
        <v>48</v>
      </c>
      <c r="B49">
        <v>57831</v>
      </c>
      <c r="C49" t="s">
        <v>167</v>
      </c>
      <c r="D49" t="s">
        <v>227</v>
      </c>
      <c r="E49" t="s">
        <v>45</v>
      </c>
      <c r="F49" s="74"/>
      <c r="G49" s="113" t="s">
        <v>146</v>
      </c>
      <c r="H49" t="s">
        <v>323</v>
      </c>
      <c r="I49" t="s">
        <v>148</v>
      </c>
      <c r="J49" s="113" t="s">
        <v>147</v>
      </c>
      <c r="K49" t="s">
        <v>149</v>
      </c>
      <c r="M49" s="138">
        <v>2056</v>
      </c>
      <c r="Q49" t="s">
        <v>309</v>
      </c>
    </row>
    <row r="50" spans="1:17" ht="18.2" customHeight="1" x14ac:dyDescent="0.25">
      <c r="A50">
        <v>49</v>
      </c>
      <c r="B50">
        <v>57823</v>
      </c>
      <c r="C50" t="s">
        <v>228</v>
      </c>
      <c r="D50" t="s">
        <v>229</v>
      </c>
      <c r="E50" t="s">
        <v>46</v>
      </c>
      <c r="F50" s="74"/>
      <c r="G50" s="113" t="s">
        <v>146</v>
      </c>
      <c r="H50" t="s">
        <v>321</v>
      </c>
      <c r="I50" t="s">
        <v>148</v>
      </c>
      <c r="J50" s="113" t="s">
        <v>147</v>
      </c>
      <c r="K50" t="s">
        <v>149</v>
      </c>
      <c r="M50" s="138">
        <v>2040</v>
      </c>
      <c r="Q50" t="s">
        <v>309</v>
      </c>
    </row>
    <row r="51" spans="1:17" ht="18.2" customHeight="1" x14ac:dyDescent="0.25">
      <c r="A51">
        <v>50</v>
      </c>
      <c r="B51">
        <v>49200</v>
      </c>
      <c r="C51" t="s">
        <v>230</v>
      </c>
      <c r="D51" t="s">
        <v>231</v>
      </c>
      <c r="E51" t="s">
        <v>47</v>
      </c>
      <c r="F51" s="74"/>
      <c r="G51" s="113" t="s">
        <v>146</v>
      </c>
      <c r="H51" t="s">
        <v>324</v>
      </c>
      <c r="I51" t="s">
        <v>148</v>
      </c>
      <c r="J51" s="113" t="s">
        <v>147</v>
      </c>
      <c r="K51" t="s">
        <v>149</v>
      </c>
      <c r="M51" s="138">
        <v>729</v>
      </c>
      <c r="Q51" t="s">
        <v>309</v>
      </c>
    </row>
    <row r="52" spans="1:17" ht="18.2" customHeight="1" x14ac:dyDescent="0.25">
      <c r="A52">
        <v>51</v>
      </c>
      <c r="B52">
        <v>57844</v>
      </c>
      <c r="C52" t="s">
        <v>167</v>
      </c>
      <c r="D52" t="s">
        <v>232</v>
      </c>
      <c r="E52" t="s">
        <v>48</v>
      </c>
      <c r="F52" s="74"/>
      <c r="G52" s="113" t="s">
        <v>146</v>
      </c>
      <c r="H52" t="s">
        <v>321</v>
      </c>
      <c r="I52" t="s">
        <v>148</v>
      </c>
      <c r="J52" s="113" t="s">
        <v>147</v>
      </c>
      <c r="K52" t="s">
        <v>149</v>
      </c>
      <c r="M52" s="138">
        <v>1230</v>
      </c>
      <c r="Q52" t="s">
        <v>309</v>
      </c>
    </row>
    <row r="53" spans="1:17" ht="18.2" customHeight="1" x14ac:dyDescent="0.25">
      <c r="A53">
        <v>52</v>
      </c>
      <c r="B53">
        <v>38883</v>
      </c>
      <c r="C53" t="s">
        <v>233</v>
      </c>
      <c r="D53" t="s">
        <v>234</v>
      </c>
      <c r="E53" t="s">
        <v>49</v>
      </c>
      <c r="F53" s="74"/>
      <c r="G53" s="113" t="s">
        <v>146</v>
      </c>
      <c r="H53" t="s">
        <v>321</v>
      </c>
      <c r="I53" t="s">
        <v>148</v>
      </c>
      <c r="J53" s="113" t="s">
        <v>147</v>
      </c>
      <c r="K53" t="s">
        <v>149</v>
      </c>
      <c r="M53" s="138">
        <v>776</v>
      </c>
      <c r="Q53" t="s">
        <v>309</v>
      </c>
    </row>
    <row r="54" spans="1:17" ht="18.2" customHeight="1" x14ac:dyDescent="0.25">
      <c r="A54">
        <v>53</v>
      </c>
      <c r="B54">
        <v>38846</v>
      </c>
      <c r="C54" t="s">
        <v>233</v>
      </c>
      <c r="D54" t="s">
        <v>235</v>
      </c>
      <c r="E54" t="s">
        <v>50</v>
      </c>
      <c r="F54" s="74"/>
      <c r="G54" s="113" t="s">
        <v>146</v>
      </c>
      <c r="H54" t="s">
        <v>321</v>
      </c>
      <c r="I54" t="s">
        <v>148</v>
      </c>
      <c r="J54" s="113" t="s">
        <v>147</v>
      </c>
      <c r="K54" t="s">
        <v>149</v>
      </c>
      <c r="M54" s="138">
        <v>670</v>
      </c>
      <c r="Q54" t="s">
        <v>309</v>
      </c>
    </row>
    <row r="55" spans="1:17" ht="18.2" customHeight="1" x14ac:dyDescent="0.25">
      <c r="A55">
        <v>54</v>
      </c>
      <c r="B55">
        <v>38846</v>
      </c>
      <c r="C55" t="s">
        <v>236</v>
      </c>
      <c r="D55" t="s">
        <v>237</v>
      </c>
      <c r="E55" t="s">
        <v>51</v>
      </c>
      <c r="F55" s="74"/>
      <c r="G55" s="113" t="s">
        <v>146</v>
      </c>
      <c r="H55" t="s">
        <v>321</v>
      </c>
      <c r="I55" t="s">
        <v>148</v>
      </c>
      <c r="J55" s="113" t="s">
        <v>147</v>
      </c>
      <c r="K55" t="s">
        <v>149</v>
      </c>
      <c r="M55" s="138">
        <v>4152</v>
      </c>
      <c r="Q55" t="s">
        <v>309</v>
      </c>
    </row>
    <row r="56" spans="1:17" ht="18.2" customHeight="1" x14ac:dyDescent="0.25">
      <c r="A56">
        <v>55</v>
      </c>
      <c r="B56">
        <v>52669</v>
      </c>
      <c r="C56" t="s">
        <v>238</v>
      </c>
      <c r="D56" t="s">
        <v>239</v>
      </c>
      <c r="E56" t="s">
        <v>52</v>
      </c>
      <c r="F56" s="74"/>
      <c r="G56" s="113" t="s">
        <v>146</v>
      </c>
      <c r="H56" t="s">
        <v>321</v>
      </c>
      <c r="I56" t="s">
        <v>148</v>
      </c>
      <c r="J56" s="113" t="s">
        <v>147</v>
      </c>
      <c r="K56" t="s">
        <v>149</v>
      </c>
      <c r="M56" s="138">
        <v>728</v>
      </c>
      <c r="Q56" t="s">
        <v>309</v>
      </c>
    </row>
    <row r="57" spans="1:17" ht="18.2" customHeight="1" x14ac:dyDescent="0.25">
      <c r="A57">
        <v>56</v>
      </c>
      <c r="B57">
        <v>52582</v>
      </c>
      <c r="C57" t="s">
        <v>240</v>
      </c>
      <c r="D57" t="s">
        <v>241</v>
      </c>
      <c r="E57" t="s">
        <v>53</v>
      </c>
      <c r="F57" s="74"/>
      <c r="G57" s="113" t="s">
        <v>146</v>
      </c>
      <c r="H57" t="s">
        <v>321</v>
      </c>
      <c r="I57" t="s">
        <v>148</v>
      </c>
      <c r="J57" s="113" t="s">
        <v>147</v>
      </c>
      <c r="K57" t="s">
        <v>149</v>
      </c>
      <c r="M57" s="138">
        <v>4416</v>
      </c>
      <c r="Q57" t="s">
        <v>309</v>
      </c>
    </row>
    <row r="58" spans="1:17" ht="18.2" customHeight="1" x14ac:dyDescent="0.25">
      <c r="A58">
        <v>57</v>
      </c>
      <c r="B58">
        <v>57458</v>
      </c>
      <c r="C58" t="s">
        <v>242</v>
      </c>
      <c r="D58" t="s">
        <v>243</v>
      </c>
      <c r="E58" t="s">
        <v>54</v>
      </c>
      <c r="F58" s="74"/>
      <c r="G58" s="113" t="s">
        <v>146</v>
      </c>
      <c r="H58" t="s">
        <v>321</v>
      </c>
      <c r="I58" t="s">
        <v>148</v>
      </c>
      <c r="J58" s="113" t="s">
        <v>147</v>
      </c>
      <c r="K58" t="s">
        <v>149</v>
      </c>
      <c r="M58" s="138">
        <v>2069</v>
      </c>
      <c r="Q58" t="s">
        <v>309</v>
      </c>
    </row>
    <row r="59" spans="1:17" ht="18.2" customHeight="1" x14ac:dyDescent="0.25">
      <c r="A59">
        <v>58</v>
      </c>
      <c r="B59">
        <v>57454</v>
      </c>
      <c r="C59" t="s">
        <v>242</v>
      </c>
      <c r="D59" t="s">
        <v>244</v>
      </c>
      <c r="E59" t="s">
        <v>55</v>
      </c>
      <c r="F59" s="74"/>
      <c r="G59" s="113" t="s">
        <v>146</v>
      </c>
      <c r="H59" t="s">
        <v>321</v>
      </c>
      <c r="I59" t="s">
        <v>148</v>
      </c>
      <c r="J59" s="113" t="s">
        <v>147</v>
      </c>
      <c r="K59" t="s">
        <v>149</v>
      </c>
      <c r="M59" s="138">
        <v>1398</v>
      </c>
      <c r="Q59" t="s">
        <v>309</v>
      </c>
    </row>
    <row r="60" spans="1:17" ht="17.25" customHeight="1" x14ac:dyDescent="0.25">
      <c r="A60">
        <v>59</v>
      </c>
      <c r="B60">
        <v>34640</v>
      </c>
      <c r="C60" t="s">
        <v>190</v>
      </c>
      <c r="D60" t="s">
        <v>245</v>
      </c>
      <c r="E60" t="s">
        <v>246</v>
      </c>
      <c r="F60" s="74"/>
      <c r="G60" s="113" t="s">
        <v>146</v>
      </c>
      <c r="H60" t="s">
        <v>321</v>
      </c>
      <c r="I60" t="s">
        <v>148</v>
      </c>
      <c r="J60" s="113" t="s">
        <v>147</v>
      </c>
      <c r="K60" t="s">
        <v>149</v>
      </c>
      <c r="M60" s="138">
        <v>0</v>
      </c>
      <c r="Q60" t="s">
        <v>309</v>
      </c>
    </row>
    <row r="61" spans="1:17" ht="18.2" customHeight="1" x14ac:dyDescent="0.25">
      <c r="A61">
        <v>60</v>
      </c>
      <c r="B61">
        <v>34086</v>
      </c>
      <c r="C61" t="s">
        <v>247</v>
      </c>
      <c r="D61" t="s">
        <v>248</v>
      </c>
      <c r="E61" t="s">
        <v>57</v>
      </c>
      <c r="F61" s="74"/>
      <c r="G61" s="113" t="s">
        <v>146</v>
      </c>
      <c r="H61" t="s">
        <v>321</v>
      </c>
      <c r="I61" t="s">
        <v>148</v>
      </c>
      <c r="J61" s="113" t="s">
        <v>147</v>
      </c>
      <c r="K61" t="s">
        <v>149</v>
      </c>
      <c r="M61" s="138">
        <v>5855</v>
      </c>
      <c r="Q61" t="s">
        <v>309</v>
      </c>
    </row>
    <row r="62" spans="1:17" ht="18.2" customHeight="1" x14ac:dyDescent="0.25">
      <c r="A62">
        <v>61</v>
      </c>
      <c r="B62">
        <v>22771</v>
      </c>
      <c r="C62" t="s">
        <v>249</v>
      </c>
      <c r="D62" t="s">
        <v>250</v>
      </c>
      <c r="E62" t="s">
        <v>58</v>
      </c>
      <c r="F62" s="74"/>
      <c r="G62" s="113" t="s">
        <v>146</v>
      </c>
      <c r="H62" t="s">
        <v>321</v>
      </c>
      <c r="I62" t="s">
        <v>148</v>
      </c>
      <c r="J62" s="113" t="s">
        <v>147</v>
      </c>
      <c r="K62" t="s">
        <v>149</v>
      </c>
      <c r="M62" s="138">
        <v>912</v>
      </c>
      <c r="Q62" t="s">
        <v>309</v>
      </c>
    </row>
    <row r="63" spans="1:17" ht="18.2" customHeight="1" x14ac:dyDescent="0.25">
      <c r="A63">
        <v>62</v>
      </c>
      <c r="B63">
        <v>34117</v>
      </c>
      <c r="C63" t="s">
        <v>167</v>
      </c>
      <c r="D63" t="s">
        <v>251</v>
      </c>
      <c r="E63" t="s">
        <v>59</v>
      </c>
      <c r="F63" s="74"/>
      <c r="G63" s="113" t="s">
        <v>146</v>
      </c>
      <c r="H63" t="s">
        <v>321</v>
      </c>
      <c r="I63" t="s">
        <v>148</v>
      </c>
      <c r="J63" s="113" t="s">
        <v>147</v>
      </c>
      <c r="K63" t="s">
        <v>149</v>
      </c>
      <c r="M63" s="138">
        <v>1123</v>
      </c>
      <c r="Q63" t="s">
        <v>309</v>
      </c>
    </row>
    <row r="64" spans="1:17" ht="18.75" customHeight="1" x14ac:dyDescent="0.25">
      <c r="A64">
        <v>63</v>
      </c>
      <c r="B64">
        <v>21512</v>
      </c>
      <c r="C64" t="s">
        <v>202</v>
      </c>
      <c r="D64" t="s">
        <v>252</v>
      </c>
      <c r="E64" t="s">
        <v>60</v>
      </c>
      <c r="F64" s="74"/>
      <c r="G64" s="113" t="s">
        <v>146</v>
      </c>
      <c r="H64" t="s">
        <v>321</v>
      </c>
      <c r="I64" t="s">
        <v>148</v>
      </c>
      <c r="J64" s="113" t="s">
        <v>147</v>
      </c>
      <c r="K64" t="s">
        <v>149</v>
      </c>
      <c r="M64" s="138">
        <v>11004</v>
      </c>
      <c r="Q64" t="s">
        <v>309</v>
      </c>
    </row>
    <row r="65" spans="1:17" ht="18.2" customHeight="1" x14ac:dyDescent="0.25">
      <c r="A65">
        <v>64</v>
      </c>
      <c r="B65">
        <v>21521</v>
      </c>
      <c r="C65" t="s">
        <v>202</v>
      </c>
      <c r="D65" t="s">
        <v>253</v>
      </c>
      <c r="E65" t="s">
        <v>62</v>
      </c>
      <c r="F65" s="74"/>
      <c r="G65" s="113" t="s">
        <v>146</v>
      </c>
      <c r="H65" t="s">
        <v>321</v>
      </c>
      <c r="I65" t="s">
        <v>148</v>
      </c>
      <c r="J65" s="113" t="s">
        <v>147</v>
      </c>
      <c r="K65" t="s">
        <v>149</v>
      </c>
      <c r="M65" s="138">
        <v>11444</v>
      </c>
      <c r="Q65" t="s">
        <v>309</v>
      </c>
    </row>
    <row r="66" spans="1:17" ht="18.2" customHeight="1" x14ac:dyDescent="0.25">
      <c r="A66">
        <v>65</v>
      </c>
      <c r="B66">
        <v>21522</v>
      </c>
      <c r="C66" t="s">
        <v>202</v>
      </c>
      <c r="D66" t="s">
        <v>254</v>
      </c>
      <c r="E66" t="s">
        <v>63</v>
      </c>
      <c r="F66" s="74"/>
      <c r="G66" s="113" t="s">
        <v>146</v>
      </c>
      <c r="H66" t="s">
        <v>321</v>
      </c>
      <c r="I66" t="s">
        <v>148</v>
      </c>
      <c r="J66" s="113" t="s">
        <v>147</v>
      </c>
      <c r="K66" t="s">
        <v>149</v>
      </c>
      <c r="M66" s="138">
        <v>10048</v>
      </c>
      <c r="Q66" t="s">
        <v>309</v>
      </c>
    </row>
    <row r="67" spans="1:17" ht="18.2" customHeight="1" x14ac:dyDescent="0.25">
      <c r="A67">
        <v>66</v>
      </c>
      <c r="B67">
        <v>21524</v>
      </c>
      <c r="C67" t="s">
        <v>202</v>
      </c>
      <c r="D67" t="s">
        <v>255</v>
      </c>
      <c r="E67" t="s">
        <v>64</v>
      </c>
      <c r="F67" s="74"/>
      <c r="G67" s="113" t="s">
        <v>146</v>
      </c>
      <c r="H67" t="s">
        <v>321</v>
      </c>
      <c r="I67" t="s">
        <v>148</v>
      </c>
      <c r="J67" s="113" t="s">
        <v>147</v>
      </c>
      <c r="K67" t="s">
        <v>149</v>
      </c>
      <c r="M67" s="138">
        <v>11120</v>
      </c>
      <c r="Q67" t="s">
        <v>309</v>
      </c>
    </row>
    <row r="68" spans="1:17" ht="18.2" customHeight="1" x14ac:dyDescent="0.25">
      <c r="A68">
        <v>67</v>
      </c>
      <c r="B68">
        <v>27809</v>
      </c>
      <c r="C68" t="s">
        <v>202</v>
      </c>
      <c r="D68" t="s">
        <v>256</v>
      </c>
      <c r="E68" t="s">
        <v>65</v>
      </c>
      <c r="F68" s="74"/>
      <c r="G68" s="113" t="s">
        <v>146</v>
      </c>
      <c r="H68" t="s">
        <v>321</v>
      </c>
      <c r="I68" t="s">
        <v>148</v>
      </c>
      <c r="J68" s="113" t="s">
        <v>147</v>
      </c>
      <c r="K68" t="s">
        <v>149</v>
      </c>
      <c r="M68" s="138">
        <v>14244</v>
      </c>
      <c r="Q68" t="s">
        <v>309</v>
      </c>
    </row>
    <row r="69" spans="1:17" ht="18.2" customHeight="1" x14ac:dyDescent="0.25">
      <c r="A69">
        <v>68</v>
      </c>
      <c r="B69">
        <v>27810</v>
      </c>
      <c r="C69" t="s">
        <v>202</v>
      </c>
      <c r="D69" t="s">
        <v>257</v>
      </c>
      <c r="E69" t="s">
        <v>66</v>
      </c>
      <c r="F69" s="74"/>
      <c r="G69" s="113" t="s">
        <v>146</v>
      </c>
      <c r="H69" t="s">
        <v>321</v>
      </c>
      <c r="I69" t="s">
        <v>148</v>
      </c>
      <c r="J69" s="113" t="s">
        <v>147</v>
      </c>
      <c r="K69" t="s">
        <v>149</v>
      </c>
      <c r="M69" s="138">
        <v>5757</v>
      </c>
      <c r="Q69" t="s">
        <v>309</v>
      </c>
    </row>
    <row r="70" spans="1:17" ht="18.2" customHeight="1" x14ac:dyDescent="0.25">
      <c r="A70">
        <v>69</v>
      </c>
      <c r="B70">
        <v>27811</v>
      </c>
      <c r="C70" t="s">
        <v>202</v>
      </c>
      <c r="D70" t="s">
        <v>258</v>
      </c>
      <c r="E70" t="s">
        <v>67</v>
      </c>
      <c r="F70" s="74"/>
      <c r="G70" s="113" t="s">
        <v>146</v>
      </c>
      <c r="H70" t="s">
        <v>321</v>
      </c>
      <c r="I70" t="s">
        <v>148</v>
      </c>
      <c r="J70" s="113" t="s">
        <v>147</v>
      </c>
      <c r="K70" t="s">
        <v>149</v>
      </c>
      <c r="M70" s="138">
        <v>5253</v>
      </c>
      <c r="Q70" t="s">
        <v>309</v>
      </c>
    </row>
    <row r="71" spans="1:17" ht="18.2" customHeight="1" x14ac:dyDescent="0.25">
      <c r="A71">
        <v>70</v>
      </c>
      <c r="B71">
        <v>27812</v>
      </c>
      <c r="C71" t="s">
        <v>202</v>
      </c>
      <c r="D71" t="s">
        <v>259</v>
      </c>
      <c r="E71" t="s">
        <v>68</v>
      </c>
      <c r="F71" s="74"/>
      <c r="G71" s="113" t="s">
        <v>146</v>
      </c>
      <c r="H71" t="s">
        <v>321</v>
      </c>
      <c r="I71" t="s">
        <v>148</v>
      </c>
      <c r="J71" s="113" t="s">
        <v>147</v>
      </c>
      <c r="K71" t="s">
        <v>149</v>
      </c>
      <c r="M71" s="138">
        <v>2100</v>
      </c>
      <c r="Q71" t="s">
        <v>309</v>
      </c>
    </row>
    <row r="72" spans="1:17" ht="18.2" customHeight="1" x14ac:dyDescent="0.25">
      <c r="A72">
        <v>71</v>
      </c>
      <c r="B72">
        <v>27813</v>
      </c>
      <c r="C72" t="s">
        <v>202</v>
      </c>
      <c r="D72" t="s">
        <v>260</v>
      </c>
      <c r="E72" t="s">
        <v>69</v>
      </c>
      <c r="F72" s="74"/>
      <c r="G72" s="113" t="s">
        <v>146</v>
      </c>
      <c r="H72" t="s">
        <v>321</v>
      </c>
      <c r="I72" t="s">
        <v>148</v>
      </c>
      <c r="J72" s="113" t="s">
        <v>147</v>
      </c>
      <c r="K72" t="s">
        <v>149</v>
      </c>
      <c r="M72" s="138">
        <v>2044</v>
      </c>
      <c r="Q72" t="s">
        <v>309</v>
      </c>
    </row>
    <row r="73" spans="1:17" ht="18.2" customHeight="1" x14ac:dyDescent="0.25">
      <c r="A73">
        <v>72</v>
      </c>
      <c r="B73">
        <v>28953</v>
      </c>
      <c r="C73" t="s">
        <v>261</v>
      </c>
      <c r="D73" t="s">
        <v>262</v>
      </c>
      <c r="E73" t="s">
        <v>70</v>
      </c>
      <c r="F73" s="74"/>
      <c r="G73" s="113" t="s">
        <v>146</v>
      </c>
      <c r="H73" t="s">
        <v>321</v>
      </c>
      <c r="I73" t="s">
        <v>148</v>
      </c>
      <c r="J73" s="113" t="s">
        <v>147</v>
      </c>
      <c r="K73" t="s">
        <v>149</v>
      </c>
      <c r="M73" s="138">
        <v>2072</v>
      </c>
      <c r="Q73" t="s">
        <v>309</v>
      </c>
    </row>
    <row r="74" spans="1:17" ht="18.2" customHeight="1" x14ac:dyDescent="0.25">
      <c r="A74">
        <v>73</v>
      </c>
      <c r="B74">
        <v>28954</v>
      </c>
      <c r="C74" t="s">
        <v>263</v>
      </c>
      <c r="D74" t="s">
        <v>264</v>
      </c>
      <c r="E74" t="s">
        <v>71</v>
      </c>
      <c r="F74" s="74"/>
      <c r="G74" s="113" t="s">
        <v>146</v>
      </c>
      <c r="H74" t="s">
        <v>321</v>
      </c>
      <c r="I74" t="s">
        <v>148</v>
      </c>
      <c r="J74" s="113" t="s">
        <v>147</v>
      </c>
      <c r="K74" t="s">
        <v>149</v>
      </c>
      <c r="M74" s="138">
        <v>6800</v>
      </c>
      <c r="Q74" t="s">
        <v>309</v>
      </c>
    </row>
    <row r="75" spans="1:17" ht="18.2" customHeight="1" x14ac:dyDescent="0.25">
      <c r="A75">
        <v>74</v>
      </c>
      <c r="B75">
        <v>33626</v>
      </c>
      <c r="C75" t="s">
        <v>202</v>
      </c>
      <c r="D75" t="s">
        <v>265</v>
      </c>
      <c r="E75" t="s">
        <v>72</v>
      </c>
      <c r="F75" s="74"/>
      <c r="G75" s="113" t="s">
        <v>146</v>
      </c>
      <c r="H75" t="s">
        <v>321</v>
      </c>
      <c r="I75" t="s">
        <v>148</v>
      </c>
      <c r="J75" s="113" t="s">
        <v>147</v>
      </c>
      <c r="K75" t="s">
        <v>149</v>
      </c>
      <c r="M75" s="138">
        <v>14244</v>
      </c>
      <c r="Q75" t="s">
        <v>309</v>
      </c>
    </row>
    <row r="76" spans="1:17" ht="18.2" customHeight="1" x14ac:dyDescent="0.25">
      <c r="A76">
        <v>75</v>
      </c>
      <c r="B76">
        <v>21795</v>
      </c>
      <c r="C76" t="s">
        <v>266</v>
      </c>
      <c r="D76" t="s">
        <v>267</v>
      </c>
      <c r="E76" t="s">
        <v>73</v>
      </c>
      <c r="F76" s="74"/>
      <c r="G76" s="113" t="s">
        <v>146</v>
      </c>
      <c r="H76" t="s">
        <v>321</v>
      </c>
      <c r="I76" t="s">
        <v>148</v>
      </c>
      <c r="J76" s="113" t="s">
        <v>147</v>
      </c>
      <c r="K76" t="s">
        <v>149</v>
      </c>
      <c r="M76" s="138">
        <v>1529</v>
      </c>
      <c r="Q76" t="s">
        <v>309</v>
      </c>
    </row>
    <row r="77" spans="1:17" ht="18.2" customHeight="1" x14ac:dyDescent="0.25">
      <c r="A77">
        <v>76</v>
      </c>
      <c r="B77">
        <v>25048</v>
      </c>
      <c r="C77" t="s">
        <v>266</v>
      </c>
      <c r="D77" t="s">
        <v>268</v>
      </c>
      <c r="E77" t="s">
        <v>74</v>
      </c>
      <c r="F77" s="74"/>
      <c r="G77" s="113" t="s">
        <v>146</v>
      </c>
      <c r="H77" t="s">
        <v>321</v>
      </c>
      <c r="I77" t="s">
        <v>148</v>
      </c>
      <c r="J77" s="113" t="s">
        <v>147</v>
      </c>
      <c r="K77" t="s">
        <v>149</v>
      </c>
      <c r="M77" s="138">
        <v>1425</v>
      </c>
      <c r="Q77" t="s">
        <v>309</v>
      </c>
    </row>
    <row r="78" spans="1:17" ht="18.2" customHeight="1" x14ac:dyDescent="0.25">
      <c r="A78">
        <v>77</v>
      </c>
      <c r="B78">
        <v>28969</v>
      </c>
      <c r="C78" t="s">
        <v>266</v>
      </c>
      <c r="D78" t="s">
        <v>269</v>
      </c>
      <c r="E78" t="s">
        <v>75</v>
      </c>
      <c r="F78" s="74"/>
      <c r="G78" s="113" t="s">
        <v>146</v>
      </c>
      <c r="H78" t="s">
        <v>321</v>
      </c>
      <c r="I78" t="s">
        <v>148</v>
      </c>
      <c r="J78" s="113" t="s">
        <v>147</v>
      </c>
      <c r="K78" t="s">
        <v>149</v>
      </c>
      <c r="M78" s="138">
        <v>1066</v>
      </c>
      <c r="Q78" t="s">
        <v>309</v>
      </c>
    </row>
    <row r="79" spans="1:17" ht="18.2" customHeight="1" x14ac:dyDescent="0.25">
      <c r="A79">
        <v>78</v>
      </c>
      <c r="B79">
        <v>33871</v>
      </c>
      <c r="C79" t="s">
        <v>266</v>
      </c>
      <c r="D79" t="s">
        <v>270</v>
      </c>
      <c r="E79" t="s">
        <v>76</v>
      </c>
      <c r="F79" s="74"/>
      <c r="G79" s="113" t="s">
        <v>146</v>
      </c>
      <c r="H79" t="s">
        <v>321</v>
      </c>
      <c r="I79" t="s">
        <v>148</v>
      </c>
      <c r="J79" s="113" t="s">
        <v>147</v>
      </c>
      <c r="K79" t="s">
        <v>149</v>
      </c>
      <c r="M79" s="138">
        <v>1066</v>
      </c>
      <c r="Q79" t="s">
        <v>309</v>
      </c>
    </row>
    <row r="80" spans="1:17" ht="18.2" customHeight="1" x14ac:dyDescent="0.25">
      <c r="A80">
        <v>79</v>
      </c>
      <c r="B80">
        <v>33623</v>
      </c>
      <c r="C80" t="s">
        <v>266</v>
      </c>
      <c r="D80" t="s">
        <v>271</v>
      </c>
      <c r="E80" t="s">
        <v>77</v>
      </c>
      <c r="F80" s="74"/>
      <c r="G80" s="113" t="s">
        <v>146</v>
      </c>
      <c r="H80" t="s">
        <v>321</v>
      </c>
      <c r="I80" t="s">
        <v>148</v>
      </c>
      <c r="J80" s="113" t="s">
        <v>147</v>
      </c>
      <c r="K80" t="s">
        <v>149</v>
      </c>
      <c r="M80" s="138">
        <v>1559</v>
      </c>
      <c r="Q80" t="s">
        <v>309</v>
      </c>
    </row>
    <row r="81" spans="1:17" ht="18.2" customHeight="1" x14ac:dyDescent="0.25">
      <c r="A81">
        <v>80</v>
      </c>
      <c r="B81">
        <v>23298</v>
      </c>
      <c r="C81" t="s">
        <v>230</v>
      </c>
      <c r="D81" t="s">
        <v>272</v>
      </c>
      <c r="E81" t="s">
        <v>78</v>
      </c>
      <c r="F81" s="74"/>
      <c r="G81" s="113" t="s">
        <v>146</v>
      </c>
      <c r="H81" t="s">
        <v>321</v>
      </c>
      <c r="I81" t="s">
        <v>148</v>
      </c>
      <c r="J81" s="113" t="s">
        <v>147</v>
      </c>
      <c r="K81" t="s">
        <v>149</v>
      </c>
      <c r="M81" s="138">
        <v>536</v>
      </c>
      <c r="Q81" t="s">
        <v>309</v>
      </c>
    </row>
    <row r="82" spans="1:17" ht="18.2" customHeight="1" x14ac:dyDescent="0.25">
      <c r="A82">
        <v>81</v>
      </c>
      <c r="B82">
        <v>6856</v>
      </c>
      <c r="C82" t="s">
        <v>273</v>
      </c>
      <c r="D82" t="s">
        <v>274</v>
      </c>
      <c r="E82" t="s">
        <v>79</v>
      </c>
      <c r="F82" s="74"/>
      <c r="G82" s="113" t="s">
        <v>146</v>
      </c>
      <c r="H82" t="s">
        <v>321</v>
      </c>
      <c r="I82" t="s">
        <v>148</v>
      </c>
      <c r="J82" s="113" t="s">
        <v>147</v>
      </c>
      <c r="K82" t="s">
        <v>149</v>
      </c>
      <c r="M82" s="138">
        <v>900</v>
      </c>
      <c r="Q82" t="s">
        <v>309</v>
      </c>
    </row>
    <row r="83" spans="1:17" x14ac:dyDescent="0.25">
      <c r="A83">
        <v>82</v>
      </c>
      <c r="B83">
        <v>13409</v>
      </c>
      <c r="C83" t="s">
        <v>273</v>
      </c>
      <c r="D83" t="s">
        <v>275</v>
      </c>
      <c r="E83" t="s">
        <v>276</v>
      </c>
      <c r="F83" s="74"/>
      <c r="G83" s="113" t="s">
        <v>146</v>
      </c>
      <c r="H83" t="s">
        <v>321</v>
      </c>
      <c r="I83" t="s">
        <v>148</v>
      </c>
      <c r="J83" s="113" t="s">
        <v>147</v>
      </c>
      <c r="K83" t="s">
        <v>149</v>
      </c>
      <c r="M83" s="138">
        <v>396</v>
      </c>
      <c r="Q83" t="s">
        <v>309</v>
      </c>
    </row>
    <row r="84" spans="1:17" ht="18.2" customHeight="1" x14ac:dyDescent="0.25">
      <c r="A84">
        <v>83</v>
      </c>
      <c r="B84">
        <v>32965</v>
      </c>
      <c r="C84" t="s">
        <v>277</v>
      </c>
      <c r="D84" t="s">
        <v>278</v>
      </c>
      <c r="E84" t="s">
        <v>81</v>
      </c>
      <c r="F84" s="74"/>
      <c r="G84" s="113" t="s">
        <v>146</v>
      </c>
      <c r="H84" t="s">
        <v>321</v>
      </c>
      <c r="I84" t="s">
        <v>148</v>
      </c>
      <c r="J84" s="113" t="s">
        <v>147</v>
      </c>
      <c r="K84" t="s">
        <v>149</v>
      </c>
      <c r="M84" s="138">
        <v>1832</v>
      </c>
      <c r="Q84" t="s">
        <v>309</v>
      </c>
    </row>
    <row r="85" spans="1:17" ht="18.2" customHeight="1" x14ac:dyDescent="0.25">
      <c r="A85">
        <v>84</v>
      </c>
      <c r="B85">
        <v>23935</v>
      </c>
      <c r="C85" t="s">
        <v>247</v>
      </c>
      <c r="D85" t="s">
        <v>279</v>
      </c>
      <c r="E85" t="s">
        <v>83</v>
      </c>
      <c r="F85" s="74"/>
      <c r="G85" s="113" t="s">
        <v>146</v>
      </c>
      <c r="H85" t="s">
        <v>321</v>
      </c>
      <c r="I85" t="s">
        <v>148</v>
      </c>
      <c r="J85" s="113" t="s">
        <v>147</v>
      </c>
      <c r="K85" t="s">
        <v>149</v>
      </c>
      <c r="M85" s="138">
        <v>4076</v>
      </c>
      <c r="Q85" t="s">
        <v>309</v>
      </c>
    </row>
    <row r="86" spans="1:17" ht="18.2" customHeight="1" x14ac:dyDescent="0.25">
      <c r="A86">
        <v>85</v>
      </c>
      <c r="B86">
        <v>22771</v>
      </c>
      <c r="C86" t="s">
        <v>249</v>
      </c>
      <c r="D86" t="s">
        <v>250</v>
      </c>
      <c r="E86" t="s">
        <v>58</v>
      </c>
      <c r="F86" s="74"/>
      <c r="G86" s="113" t="s">
        <v>146</v>
      </c>
      <c r="H86" t="s">
        <v>321</v>
      </c>
      <c r="I86" t="s">
        <v>148</v>
      </c>
      <c r="J86" s="113" t="s">
        <v>147</v>
      </c>
      <c r="K86" t="s">
        <v>149</v>
      </c>
      <c r="M86" s="138">
        <v>912</v>
      </c>
      <c r="Q86" t="s">
        <v>309</v>
      </c>
    </row>
    <row r="87" spans="1:17" ht="18.2" customHeight="1" x14ac:dyDescent="0.25">
      <c r="A87">
        <v>86</v>
      </c>
      <c r="B87">
        <v>22763</v>
      </c>
      <c r="C87" t="s">
        <v>167</v>
      </c>
      <c r="D87" t="s">
        <v>280</v>
      </c>
      <c r="E87" t="s">
        <v>84</v>
      </c>
      <c r="F87" s="74"/>
      <c r="G87" s="113" t="s">
        <v>146</v>
      </c>
      <c r="H87" t="s">
        <v>321</v>
      </c>
      <c r="I87" t="s">
        <v>148</v>
      </c>
      <c r="J87" s="113" t="s">
        <v>147</v>
      </c>
      <c r="K87" t="s">
        <v>149</v>
      </c>
      <c r="M87" s="138">
        <v>1433</v>
      </c>
      <c r="Q87" t="s">
        <v>309</v>
      </c>
    </row>
    <row r="88" spans="1:17" ht="18.2" customHeight="1" x14ac:dyDescent="0.25">
      <c r="A88">
        <v>87</v>
      </c>
      <c r="B88">
        <v>21512</v>
      </c>
      <c r="C88" t="s">
        <v>202</v>
      </c>
      <c r="D88" t="s">
        <v>252</v>
      </c>
      <c r="E88" t="s">
        <v>60</v>
      </c>
      <c r="F88" s="74"/>
      <c r="G88" s="113" t="s">
        <v>146</v>
      </c>
      <c r="H88" t="s">
        <v>321</v>
      </c>
      <c r="I88" t="s">
        <v>148</v>
      </c>
      <c r="J88" s="113" t="s">
        <v>147</v>
      </c>
      <c r="K88" t="s">
        <v>149</v>
      </c>
      <c r="M88" s="138">
        <v>11004</v>
      </c>
      <c r="Q88" t="s">
        <v>309</v>
      </c>
    </row>
    <row r="89" spans="1:17" ht="18.2" customHeight="1" x14ac:dyDescent="0.25">
      <c r="A89">
        <v>88</v>
      </c>
      <c r="B89">
        <v>21521</v>
      </c>
      <c r="C89" t="s">
        <v>202</v>
      </c>
      <c r="D89" t="s">
        <v>253</v>
      </c>
      <c r="E89" t="s">
        <v>62</v>
      </c>
      <c r="F89" s="74"/>
      <c r="G89" s="113" t="s">
        <v>146</v>
      </c>
      <c r="H89" t="s">
        <v>321</v>
      </c>
      <c r="I89" t="s">
        <v>148</v>
      </c>
      <c r="J89" s="113" t="s">
        <v>147</v>
      </c>
      <c r="K89" t="s">
        <v>149</v>
      </c>
      <c r="M89" s="138">
        <v>11444</v>
      </c>
      <c r="Q89" t="s">
        <v>309</v>
      </c>
    </row>
    <row r="90" spans="1:17" ht="18.2" customHeight="1" x14ac:dyDescent="0.25">
      <c r="A90">
        <v>89</v>
      </c>
      <c r="B90">
        <v>21522</v>
      </c>
      <c r="C90" t="s">
        <v>202</v>
      </c>
      <c r="D90" t="s">
        <v>254</v>
      </c>
      <c r="E90" t="s">
        <v>63</v>
      </c>
      <c r="F90" s="74"/>
      <c r="G90" s="113" t="s">
        <v>146</v>
      </c>
      <c r="H90" t="s">
        <v>321</v>
      </c>
      <c r="I90" t="s">
        <v>148</v>
      </c>
      <c r="J90" s="113" t="s">
        <v>147</v>
      </c>
      <c r="K90" t="s">
        <v>149</v>
      </c>
      <c r="M90" s="138">
        <v>10048</v>
      </c>
      <c r="Q90" t="s">
        <v>309</v>
      </c>
    </row>
    <row r="91" spans="1:17" ht="18.2" customHeight="1" x14ac:dyDescent="0.25">
      <c r="A91">
        <v>90</v>
      </c>
      <c r="B91">
        <v>21524</v>
      </c>
      <c r="C91" t="s">
        <v>202</v>
      </c>
      <c r="D91" t="s">
        <v>255</v>
      </c>
      <c r="E91" t="s">
        <v>64</v>
      </c>
      <c r="F91" s="74"/>
      <c r="G91" s="113" t="s">
        <v>146</v>
      </c>
      <c r="H91" t="s">
        <v>321</v>
      </c>
      <c r="I91" t="s">
        <v>148</v>
      </c>
      <c r="J91" s="113" t="s">
        <v>147</v>
      </c>
      <c r="K91" t="s">
        <v>149</v>
      </c>
      <c r="M91" s="138">
        <v>11120</v>
      </c>
      <c r="Q91" t="s">
        <v>309</v>
      </c>
    </row>
    <row r="92" spans="1:17" ht="18.2" customHeight="1" x14ac:dyDescent="0.25">
      <c r="A92">
        <v>91</v>
      </c>
      <c r="B92">
        <v>21513</v>
      </c>
      <c r="C92" t="s">
        <v>261</v>
      </c>
      <c r="D92" t="s">
        <v>281</v>
      </c>
      <c r="E92" t="s">
        <v>85</v>
      </c>
      <c r="F92" s="74"/>
      <c r="G92" s="113" t="s">
        <v>146</v>
      </c>
      <c r="H92" t="s">
        <v>321</v>
      </c>
      <c r="I92" t="s">
        <v>148</v>
      </c>
      <c r="J92" s="113" t="s">
        <v>147</v>
      </c>
      <c r="K92" t="s">
        <v>149</v>
      </c>
      <c r="M92" s="138">
        <v>4390</v>
      </c>
      <c r="Q92" t="s">
        <v>309</v>
      </c>
    </row>
    <row r="93" spans="1:17" ht="18.2" customHeight="1" x14ac:dyDescent="0.25">
      <c r="A93">
        <v>92</v>
      </c>
      <c r="B93">
        <v>21520</v>
      </c>
      <c r="C93" t="s">
        <v>263</v>
      </c>
      <c r="D93" t="s">
        <v>281</v>
      </c>
      <c r="E93" t="s">
        <v>86</v>
      </c>
      <c r="F93" s="74"/>
      <c r="G93" s="113" t="s">
        <v>146</v>
      </c>
      <c r="H93" t="s">
        <v>321</v>
      </c>
      <c r="I93" t="s">
        <v>148</v>
      </c>
      <c r="J93" s="113" t="s">
        <v>147</v>
      </c>
      <c r="K93" t="s">
        <v>149</v>
      </c>
      <c r="M93" s="138">
        <v>6905</v>
      </c>
      <c r="Q93" t="s">
        <v>309</v>
      </c>
    </row>
    <row r="94" spans="1:17" ht="18.2" customHeight="1" x14ac:dyDescent="0.25">
      <c r="A94">
        <v>93</v>
      </c>
      <c r="B94">
        <v>21795</v>
      </c>
      <c r="C94" t="s">
        <v>266</v>
      </c>
      <c r="D94" t="s">
        <v>267</v>
      </c>
      <c r="E94" t="s">
        <v>73</v>
      </c>
      <c r="F94" s="74"/>
      <c r="G94" s="113" t="s">
        <v>146</v>
      </c>
      <c r="H94" t="s">
        <v>319</v>
      </c>
      <c r="I94" t="s">
        <v>148</v>
      </c>
      <c r="J94" s="113" t="s">
        <v>147</v>
      </c>
      <c r="K94" t="s">
        <v>149</v>
      </c>
      <c r="M94" s="138">
        <v>1529</v>
      </c>
      <c r="Q94" t="s">
        <v>309</v>
      </c>
    </row>
    <row r="95" spans="1:17" ht="18.2" customHeight="1" x14ac:dyDescent="0.25">
      <c r="A95">
        <v>94</v>
      </c>
      <c r="B95">
        <v>25048</v>
      </c>
      <c r="C95" t="s">
        <v>266</v>
      </c>
      <c r="D95" t="s">
        <v>268</v>
      </c>
      <c r="E95" t="s">
        <v>74</v>
      </c>
      <c r="F95" s="74"/>
      <c r="G95" s="113" t="s">
        <v>146</v>
      </c>
      <c r="H95" t="s">
        <v>320</v>
      </c>
      <c r="I95" t="s">
        <v>148</v>
      </c>
      <c r="J95" s="113" t="s">
        <v>147</v>
      </c>
      <c r="K95" t="s">
        <v>149</v>
      </c>
      <c r="M95" s="138">
        <v>1425</v>
      </c>
      <c r="Q95" t="s">
        <v>309</v>
      </c>
    </row>
    <row r="96" spans="1:17" ht="18.2" customHeight="1" x14ac:dyDescent="0.25">
      <c r="A96">
        <v>95</v>
      </c>
      <c r="B96">
        <v>32965</v>
      </c>
      <c r="C96" t="s">
        <v>277</v>
      </c>
      <c r="D96" t="s">
        <v>278</v>
      </c>
      <c r="E96" t="s">
        <v>81</v>
      </c>
      <c r="F96" s="74"/>
      <c r="G96" s="113" t="s">
        <v>146</v>
      </c>
      <c r="H96" t="s">
        <v>321</v>
      </c>
      <c r="I96" t="s">
        <v>148</v>
      </c>
      <c r="J96" s="113" t="s">
        <v>147</v>
      </c>
      <c r="K96" t="s">
        <v>149</v>
      </c>
      <c r="M96" s="138">
        <v>1832</v>
      </c>
      <c r="Q96" t="s">
        <v>309</v>
      </c>
    </row>
    <row r="97" spans="1:17" ht="14.45" customHeight="1" x14ac:dyDescent="0.25">
      <c r="A97">
        <v>96</v>
      </c>
      <c r="B97">
        <v>12704</v>
      </c>
      <c r="C97" t="s">
        <v>95</v>
      </c>
      <c r="E97" t="s">
        <v>95</v>
      </c>
      <c r="F97" s="74"/>
      <c r="G97" s="113" t="s">
        <v>146</v>
      </c>
      <c r="H97" t="s">
        <v>321</v>
      </c>
      <c r="I97" t="s">
        <v>148</v>
      </c>
      <c r="J97" s="113" t="s">
        <v>147</v>
      </c>
      <c r="K97" t="s">
        <v>149</v>
      </c>
      <c r="M97" s="138">
        <v>1032</v>
      </c>
      <c r="Q97" t="s">
        <v>309</v>
      </c>
    </row>
    <row r="98" spans="1:17" x14ac:dyDescent="0.25">
      <c r="A98">
        <v>97</v>
      </c>
      <c r="B98">
        <v>62617</v>
      </c>
      <c r="C98" t="s">
        <v>282</v>
      </c>
      <c r="D98" t="s">
        <v>283</v>
      </c>
      <c r="E98" t="s">
        <v>96</v>
      </c>
      <c r="F98" s="74"/>
      <c r="G98" s="113" t="s">
        <v>146</v>
      </c>
      <c r="H98" t="s">
        <v>321</v>
      </c>
      <c r="I98" t="s">
        <v>148</v>
      </c>
      <c r="J98" s="113" t="s">
        <v>147</v>
      </c>
      <c r="K98" t="s">
        <v>149</v>
      </c>
      <c r="M98" s="138">
        <v>9728</v>
      </c>
      <c r="Q98" t="s">
        <v>309</v>
      </c>
    </row>
    <row r="99" spans="1:17" x14ac:dyDescent="0.25">
      <c r="A99">
        <v>98</v>
      </c>
      <c r="B99">
        <v>52888</v>
      </c>
      <c r="C99" t="s">
        <v>284</v>
      </c>
      <c r="D99" t="s">
        <v>285</v>
      </c>
      <c r="E99" t="s">
        <v>97</v>
      </c>
      <c r="F99" s="74"/>
      <c r="G99" s="113" t="s">
        <v>146</v>
      </c>
      <c r="H99" t="s">
        <v>321</v>
      </c>
      <c r="I99" t="s">
        <v>148</v>
      </c>
      <c r="J99" s="113" t="s">
        <v>147</v>
      </c>
      <c r="K99" t="s">
        <v>149</v>
      </c>
      <c r="M99" s="138">
        <v>15164</v>
      </c>
      <c r="Q99" t="s">
        <v>309</v>
      </c>
    </row>
    <row r="100" spans="1:17" x14ac:dyDescent="0.25">
      <c r="A100">
        <v>99</v>
      </c>
      <c r="B100">
        <v>47486</v>
      </c>
      <c r="C100" t="s">
        <v>286</v>
      </c>
      <c r="D100" t="s">
        <v>287</v>
      </c>
      <c r="E100" t="s">
        <v>99</v>
      </c>
      <c r="F100" s="74"/>
      <c r="G100" s="113" t="s">
        <v>146</v>
      </c>
      <c r="H100" t="s">
        <v>321</v>
      </c>
      <c r="I100" t="s">
        <v>148</v>
      </c>
      <c r="J100" s="113" t="s">
        <v>147</v>
      </c>
      <c r="K100" t="s">
        <v>149</v>
      </c>
      <c r="M100" s="138">
        <v>1891</v>
      </c>
      <c r="Q100" t="s">
        <v>309</v>
      </c>
    </row>
    <row r="101" spans="1:17" x14ac:dyDescent="0.25">
      <c r="A101">
        <v>100</v>
      </c>
      <c r="B101">
        <v>52887</v>
      </c>
      <c r="C101" t="s">
        <v>288</v>
      </c>
      <c r="D101" t="s">
        <v>289</v>
      </c>
      <c r="E101" t="s">
        <v>100</v>
      </c>
      <c r="F101" s="74"/>
      <c r="G101" s="113" t="s">
        <v>146</v>
      </c>
      <c r="H101" t="s">
        <v>321</v>
      </c>
      <c r="I101" t="s">
        <v>148</v>
      </c>
      <c r="J101" s="113" t="s">
        <v>147</v>
      </c>
      <c r="K101" t="s">
        <v>149</v>
      </c>
      <c r="M101" s="138">
        <v>14628</v>
      </c>
      <c r="Q101" t="s">
        <v>309</v>
      </c>
    </row>
    <row r="102" spans="1:17" x14ac:dyDescent="0.25">
      <c r="A102">
        <v>101</v>
      </c>
      <c r="B102">
        <v>23023</v>
      </c>
      <c r="C102" t="s">
        <v>290</v>
      </c>
      <c r="D102" t="s">
        <v>291</v>
      </c>
      <c r="E102" t="s">
        <v>101</v>
      </c>
      <c r="F102" s="74"/>
      <c r="G102" s="113" t="s">
        <v>146</v>
      </c>
      <c r="H102" t="s">
        <v>321</v>
      </c>
      <c r="I102" t="s">
        <v>148</v>
      </c>
      <c r="J102" s="113" t="s">
        <v>147</v>
      </c>
      <c r="K102" t="s">
        <v>149</v>
      </c>
      <c r="M102" s="138">
        <v>1497</v>
      </c>
      <c r="Q102" t="s">
        <v>309</v>
      </c>
    </row>
    <row r="103" spans="1:17" x14ac:dyDescent="0.25">
      <c r="A103">
        <v>102</v>
      </c>
      <c r="B103">
        <v>33853</v>
      </c>
      <c r="C103" t="s">
        <v>290</v>
      </c>
      <c r="D103" t="s">
        <v>292</v>
      </c>
      <c r="E103" t="s">
        <v>102</v>
      </c>
      <c r="F103" s="74"/>
      <c r="G103" s="113" t="s">
        <v>146</v>
      </c>
      <c r="H103" t="s">
        <v>321</v>
      </c>
      <c r="I103" t="s">
        <v>148</v>
      </c>
      <c r="J103" s="113" t="s">
        <v>147</v>
      </c>
      <c r="K103" t="s">
        <v>149</v>
      </c>
      <c r="M103" s="138">
        <v>9308</v>
      </c>
      <c r="Q103" t="s">
        <v>309</v>
      </c>
    </row>
    <row r="104" spans="1:17" x14ac:dyDescent="0.25">
      <c r="A104">
        <v>103</v>
      </c>
      <c r="B104">
        <v>34654</v>
      </c>
      <c r="C104" t="s">
        <v>290</v>
      </c>
      <c r="D104" t="s">
        <v>293</v>
      </c>
      <c r="E104" t="s">
        <v>103</v>
      </c>
      <c r="F104" s="74"/>
      <c r="G104" s="113" t="s">
        <v>146</v>
      </c>
      <c r="H104" t="s">
        <v>321</v>
      </c>
      <c r="I104" t="s">
        <v>148</v>
      </c>
      <c r="J104" s="113" t="s">
        <v>147</v>
      </c>
      <c r="K104" t="s">
        <v>149</v>
      </c>
      <c r="M104" s="138">
        <v>30642</v>
      </c>
      <c r="Q104" t="s">
        <v>309</v>
      </c>
    </row>
    <row r="105" spans="1:17" x14ac:dyDescent="0.25">
      <c r="A105">
        <v>104</v>
      </c>
      <c r="B105">
        <v>52413</v>
      </c>
      <c r="C105" t="s">
        <v>294</v>
      </c>
      <c r="D105" t="s">
        <v>295</v>
      </c>
      <c r="E105" t="s">
        <v>107</v>
      </c>
      <c r="F105" s="74"/>
      <c r="G105" s="113" t="s">
        <v>146</v>
      </c>
      <c r="H105" t="s">
        <v>321</v>
      </c>
      <c r="I105" t="s">
        <v>148</v>
      </c>
      <c r="J105" s="113" t="s">
        <v>147</v>
      </c>
      <c r="K105" t="s">
        <v>149</v>
      </c>
      <c r="M105" s="138">
        <v>1296</v>
      </c>
      <c r="Q105" t="s">
        <v>309</v>
      </c>
    </row>
    <row r="106" spans="1:17" x14ac:dyDescent="0.25">
      <c r="A106">
        <v>105</v>
      </c>
      <c r="B106">
        <v>52895</v>
      </c>
      <c r="C106" t="s">
        <v>296</v>
      </c>
      <c r="D106" t="s">
        <v>297</v>
      </c>
      <c r="E106" t="s">
        <v>108</v>
      </c>
      <c r="F106" s="74"/>
      <c r="G106" s="113" t="s">
        <v>146</v>
      </c>
      <c r="H106" t="s">
        <v>321</v>
      </c>
      <c r="I106" t="s">
        <v>148</v>
      </c>
      <c r="J106" s="113" t="s">
        <v>147</v>
      </c>
      <c r="K106" t="s">
        <v>149</v>
      </c>
      <c r="M106" s="138">
        <v>12492</v>
      </c>
      <c r="Q106" t="s">
        <v>309</v>
      </c>
    </row>
    <row r="107" spans="1:17" x14ac:dyDescent="0.25">
      <c r="A107">
        <v>106</v>
      </c>
      <c r="B107">
        <v>52887</v>
      </c>
      <c r="C107" t="s">
        <v>298</v>
      </c>
      <c r="D107" t="s">
        <v>299</v>
      </c>
      <c r="E107" t="s">
        <v>109</v>
      </c>
      <c r="F107" s="74"/>
      <c r="G107" s="113" t="s">
        <v>146</v>
      </c>
      <c r="H107" t="s">
        <v>321</v>
      </c>
      <c r="I107" t="s">
        <v>148</v>
      </c>
      <c r="J107" s="113" t="s">
        <v>147</v>
      </c>
      <c r="K107" t="s">
        <v>149</v>
      </c>
      <c r="M107" s="138">
        <v>14596</v>
      </c>
      <c r="Q107" t="s">
        <v>309</v>
      </c>
    </row>
    <row r="108" spans="1:17" x14ac:dyDescent="0.25">
      <c r="A108">
        <v>107</v>
      </c>
      <c r="B108">
        <v>52894</v>
      </c>
      <c r="C108" t="s">
        <v>294</v>
      </c>
      <c r="D108" t="s">
        <v>300</v>
      </c>
      <c r="E108" t="s">
        <v>110</v>
      </c>
      <c r="F108" s="74"/>
      <c r="G108" s="113" t="s">
        <v>146</v>
      </c>
      <c r="H108" t="s">
        <v>321</v>
      </c>
      <c r="I108" t="s">
        <v>148</v>
      </c>
      <c r="J108" s="113" t="s">
        <v>147</v>
      </c>
      <c r="K108" t="s">
        <v>149</v>
      </c>
      <c r="M108" s="138">
        <v>3293</v>
      </c>
      <c r="Q108" t="s">
        <v>309</v>
      </c>
    </row>
    <row r="109" spans="1:17" x14ac:dyDescent="0.25">
      <c r="A109">
        <v>108</v>
      </c>
      <c r="B109">
        <v>52884</v>
      </c>
      <c r="C109" t="s">
        <v>301</v>
      </c>
      <c r="D109" t="s">
        <v>302</v>
      </c>
      <c r="E109" t="s">
        <v>111</v>
      </c>
      <c r="F109" s="74"/>
      <c r="G109" s="113" t="s">
        <v>146</v>
      </c>
      <c r="H109" t="s">
        <v>321</v>
      </c>
      <c r="I109" t="s">
        <v>148</v>
      </c>
      <c r="J109" s="113" t="s">
        <v>147</v>
      </c>
      <c r="K109" t="s">
        <v>149</v>
      </c>
      <c r="M109" s="138">
        <v>17672</v>
      </c>
      <c r="Q109" t="s">
        <v>309</v>
      </c>
    </row>
    <row r="110" spans="1:17" x14ac:dyDescent="0.25">
      <c r="A110">
        <v>109</v>
      </c>
      <c r="B110">
        <v>52885</v>
      </c>
      <c r="C110" t="s">
        <v>303</v>
      </c>
      <c r="D110" t="s">
        <v>304</v>
      </c>
      <c r="E110" t="s">
        <v>112</v>
      </c>
      <c r="F110" s="74"/>
      <c r="G110" s="113" t="s">
        <v>146</v>
      </c>
      <c r="H110" t="s">
        <v>321</v>
      </c>
      <c r="I110" t="s">
        <v>148</v>
      </c>
      <c r="J110" s="113" t="s">
        <v>147</v>
      </c>
      <c r="K110" t="s">
        <v>149</v>
      </c>
      <c r="M110" s="138">
        <v>15729</v>
      </c>
      <c r="Q110" t="s">
        <v>309</v>
      </c>
    </row>
    <row r="111" spans="1:17" x14ac:dyDescent="0.25">
      <c r="A111">
        <v>110</v>
      </c>
      <c r="B111">
        <v>52617</v>
      </c>
      <c r="C111" t="s">
        <v>171</v>
      </c>
      <c r="D111" t="s">
        <v>305</v>
      </c>
      <c r="E111" t="s">
        <v>113</v>
      </c>
      <c r="F111" s="74"/>
      <c r="G111" s="113" t="s">
        <v>146</v>
      </c>
      <c r="H111" t="s">
        <v>321</v>
      </c>
      <c r="I111" t="s">
        <v>148</v>
      </c>
      <c r="J111" s="113" t="s">
        <v>147</v>
      </c>
      <c r="K111" t="s">
        <v>149</v>
      </c>
      <c r="M111" s="138">
        <v>3670</v>
      </c>
      <c r="Q111" t="s">
        <v>309</v>
      </c>
    </row>
    <row r="112" spans="1:17" x14ac:dyDescent="0.25">
      <c r="A112">
        <v>111</v>
      </c>
      <c r="B112">
        <v>52484</v>
      </c>
      <c r="C112" t="s">
        <v>290</v>
      </c>
      <c r="D112" t="s">
        <v>306</v>
      </c>
      <c r="E112" t="s">
        <v>127</v>
      </c>
      <c r="F112" s="108"/>
      <c r="G112" s="113" t="s">
        <v>146</v>
      </c>
      <c r="H112" t="s">
        <v>321</v>
      </c>
      <c r="I112" t="s">
        <v>148</v>
      </c>
      <c r="J112" s="113" t="s">
        <v>147</v>
      </c>
      <c r="K112" t="s">
        <v>149</v>
      </c>
      <c r="M112" s="139">
        <v>1434</v>
      </c>
      <c r="Q112" t="s">
        <v>309</v>
      </c>
    </row>
    <row r="113" spans="1:17" x14ac:dyDescent="0.25">
      <c r="A113">
        <v>112</v>
      </c>
      <c r="B113">
        <v>52617</v>
      </c>
      <c r="C113" t="s">
        <v>290</v>
      </c>
      <c r="D113" t="s">
        <v>307</v>
      </c>
      <c r="E113" t="s">
        <v>128</v>
      </c>
      <c r="F113" s="108"/>
      <c r="G113" s="113" t="s">
        <v>146</v>
      </c>
      <c r="H113" t="s">
        <v>321</v>
      </c>
      <c r="I113" t="s">
        <v>148</v>
      </c>
      <c r="J113" s="113" t="s">
        <v>147</v>
      </c>
      <c r="K113" t="s">
        <v>149</v>
      </c>
      <c r="M113" s="139">
        <v>3982</v>
      </c>
      <c r="Q113" t="s">
        <v>309</v>
      </c>
    </row>
    <row r="114" spans="1:17" x14ac:dyDescent="0.25">
      <c r="A114">
        <v>113</v>
      </c>
      <c r="B114">
        <v>53427</v>
      </c>
      <c r="C114" t="s">
        <v>290</v>
      </c>
      <c r="D114" t="s">
        <v>308</v>
      </c>
      <c r="E114" t="s">
        <v>129</v>
      </c>
      <c r="F114" s="108"/>
      <c r="G114" s="113" t="s">
        <v>146</v>
      </c>
      <c r="H114" t="s">
        <v>321</v>
      </c>
      <c r="I114" t="s">
        <v>148</v>
      </c>
      <c r="J114" s="113" t="s">
        <v>147</v>
      </c>
      <c r="K114" t="s">
        <v>149</v>
      </c>
      <c r="M114" s="139">
        <v>3167</v>
      </c>
      <c r="Q114" t="s">
        <v>309</v>
      </c>
    </row>
    <row r="115" spans="1:17" x14ac:dyDescent="0.25">
      <c r="D115" s="95"/>
    </row>
    <row r="116" spans="1:17" x14ac:dyDescent="0.25">
      <c r="D116" s="95"/>
    </row>
    <row r="117" spans="1:17" x14ac:dyDescent="0.25">
      <c r="D117" s="94"/>
    </row>
    <row r="118" spans="1:17" x14ac:dyDescent="0.25">
      <c r="D118" s="94"/>
    </row>
    <row r="119" spans="1:17" x14ac:dyDescent="0.25">
      <c r="D119" s="94"/>
    </row>
    <row r="120" spans="1:17" x14ac:dyDescent="0.25">
      <c r="D120" s="94"/>
    </row>
    <row r="121" spans="1:17" x14ac:dyDescent="0.25">
      <c r="D121" s="94"/>
    </row>
    <row r="122" spans="1:17" x14ac:dyDescent="0.25">
      <c r="D122" s="95"/>
    </row>
    <row r="123" spans="1:17" x14ac:dyDescent="0.25">
      <c r="D123" s="94"/>
    </row>
    <row r="124" spans="1:17" x14ac:dyDescent="0.25">
      <c r="D124" s="95"/>
    </row>
    <row r="125" spans="1:17" x14ac:dyDescent="0.25">
      <c r="D125" s="94"/>
    </row>
    <row r="126" spans="1:17" x14ac:dyDescent="0.25">
      <c r="D126" s="94"/>
    </row>
    <row r="127" spans="1:17" x14ac:dyDescent="0.25">
      <c r="D127" s="94"/>
    </row>
    <row r="128" spans="1:17" x14ac:dyDescent="0.25">
      <c r="D128" s="94"/>
    </row>
    <row r="129" spans="4:4" x14ac:dyDescent="0.25">
      <c r="D129" s="94"/>
    </row>
    <row r="130" spans="4:4" x14ac:dyDescent="0.25">
      <c r="D130" s="94"/>
    </row>
    <row r="131" spans="4:4" x14ac:dyDescent="0.25">
      <c r="D131" s="94"/>
    </row>
    <row r="132" spans="4:4" x14ac:dyDescent="0.25">
      <c r="D132" s="94"/>
    </row>
    <row r="133" spans="4:4" x14ac:dyDescent="0.25">
      <c r="D133" s="94"/>
    </row>
    <row r="134" spans="4:4" x14ac:dyDescent="0.25">
      <c r="D134" s="94"/>
    </row>
    <row r="135" spans="4:4" x14ac:dyDescent="0.25">
      <c r="D135" s="94"/>
    </row>
    <row r="136" spans="4:4" x14ac:dyDescent="0.25">
      <c r="D136" s="94"/>
    </row>
  </sheetData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903E1-B4E3-47EA-B46D-E8673203B8D3}">
  <dimension ref="A1:E136"/>
  <sheetViews>
    <sheetView topLeftCell="A11" zoomScale="115" zoomScaleNormal="115" workbookViewId="0">
      <selection activeCell="C22" sqref="C22"/>
    </sheetView>
  </sheetViews>
  <sheetFormatPr baseColWidth="10" defaultColWidth="9.140625" defaultRowHeight="15" x14ac:dyDescent="0.25"/>
  <cols>
    <col min="1" max="1" width="9.140625" style="114"/>
    <col min="2" max="3" width="14" style="114" customWidth="1"/>
    <col min="4" max="4" width="8.28515625" style="114" customWidth="1"/>
    <col min="5" max="5" width="56.7109375" style="114" customWidth="1"/>
    <col min="6" max="16384" width="9.140625" style="114"/>
  </cols>
  <sheetData>
    <row r="1" spans="1:5" s="112" customFormat="1" ht="30.75" thickBot="1" x14ac:dyDescent="0.3">
      <c r="A1" s="112" t="s">
        <v>150</v>
      </c>
      <c r="B1" s="110" t="s">
        <v>130</v>
      </c>
      <c r="C1" s="110" t="s">
        <v>131</v>
      </c>
      <c r="D1" s="111" t="s">
        <v>132</v>
      </c>
      <c r="E1" s="111" t="s">
        <v>133</v>
      </c>
    </row>
    <row r="2" spans="1:5" ht="31.5" customHeight="1" x14ac:dyDescent="0.25">
      <c r="A2" s="114">
        <v>1</v>
      </c>
      <c r="B2" s="16">
        <v>53657</v>
      </c>
      <c r="C2" s="115"/>
      <c r="D2" s="9"/>
      <c r="E2" s="80" t="s">
        <v>151</v>
      </c>
    </row>
    <row r="3" spans="1:5" ht="17.25" customHeight="1" x14ac:dyDescent="0.25">
      <c r="A3" s="114">
        <v>2</v>
      </c>
      <c r="B3" s="10">
        <v>42033</v>
      </c>
      <c r="C3" s="115"/>
      <c r="D3" s="10"/>
      <c r="E3" s="77" t="s">
        <v>2</v>
      </c>
    </row>
    <row r="4" spans="1:5" ht="17.25" customHeight="1" x14ac:dyDescent="0.25">
      <c r="A4" s="114">
        <v>3</v>
      </c>
      <c r="B4" s="10">
        <v>64251</v>
      </c>
      <c r="C4" s="115"/>
      <c r="D4" s="10"/>
      <c r="E4" s="77" t="s">
        <v>3</v>
      </c>
    </row>
    <row r="5" spans="1:5" ht="18.2" customHeight="1" x14ac:dyDescent="0.25">
      <c r="A5" s="114">
        <v>4</v>
      </c>
      <c r="B5" s="19">
        <v>52861</v>
      </c>
      <c r="C5" s="115"/>
      <c r="D5" s="19"/>
      <c r="E5" s="78" t="s">
        <v>4</v>
      </c>
    </row>
    <row r="6" spans="1:5" ht="18.2" customHeight="1" x14ac:dyDescent="0.25">
      <c r="A6" s="114">
        <v>5</v>
      </c>
      <c r="B6" s="19">
        <v>53365</v>
      </c>
      <c r="C6" s="115"/>
      <c r="D6" s="19"/>
      <c r="E6" s="78" t="s">
        <v>5</v>
      </c>
    </row>
    <row r="7" spans="1:5" ht="18.2" customHeight="1" x14ac:dyDescent="0.25">
      <c r="A7" s="114">
        <v>6</v>
      </c>
      <c r="B7" s="19">
        <v>52427</v>
      </c>
      <c r="C7" s="115"/>
      <c r="D7" s="19"/>
      <c r="E7" s="78" t="s">
        <v>6</v>
      </c>
    </row>
    <row r="8" spans="1:5" ht="18.2" customHeight="1" x14ac:dyDescent="0.25">
      <c r="A8" s="114">
        <v>7</v>
      </c>
      <c r="B8" s="19">
        <v>53105</v>
      </c>
      <c r="C8" s="115"/>
      <c r="D8" s="19"/>
      <c r="E8" s="78" t="s">
        <v>7</v>
      </c>
    </row>
    <row r="9" spans="1:5" ht="18.2" customHeight="1" x14ac:dyDescent="0.25">
      <c r="A9" s="114">
        <v>8</v>
      </c>
      <c r="B9" s="19">
        <v>53469</v>
      </c>
      <c r="C9" s="115"/>
      <c r="D9" s="19"/>
      <c r="E9" s="78" t="s">
        <v>8</v>
      </c>
    </row>
    <row r="10" spans="1:5" ht="18.2" customHeight="1" x14ac:dyDescent="0.25">
      <c r="A10" s="114">
        <v>9</v>
      </c>
      <c r="B10" s="19">
        <v>52714</v>
      </c>
      <c r="C10" s="115"/>
      <c r="D10" s="19"/>
      <c r="E10" s="78" t="s">
        <v>9</v>
      </c>
    </row>
    <row r="11" spans="1:5" ht="18.2" customHeight="1" x14ac:dyDescent="0.25">
      <c r="A11" s="114">
        <v>10</v>
      </c>
      <c r="B11" s="19">
        <v>53455</v>
      </c>
      <c r="C11" s="115"/>
      <c r="D11" s="19"/>
      <c r="E11" s="78" t="s">
        <v>10</v>
      </c>
    </row>
    <row r="12" spans="1:5" ht="18.2" customHeight="1" x14ac:dyDescent="0.25">
      <c r="A12" s="114">
        <v>11</v>
      </c>
      <c r="B12" s="19">
        <v>52484</v>
      </c>
      <c r="C12" s="115"/>
      <c r="D12" s="19"/>
      <c r="E12" s="78" t="s">
        <v>11</v>
      </c>
    </row>
    <row r="13" spans="1:5" ht="18.2" customHeight="1" x14ac:dyDescent="0.25">
      <c r="A13" s="114">
        <v>12</v>
      </c>
      <c r="B13" s="19">
        <v>42043</v>
      </c>
      <c r="C13" s="115"/>
      <c r="D13" s="19"/>
      <c r="E13" s="78" t="s">
        <v>12</v>
      </c>
    </row>
    <row r="14" spans="1:5" ht="18.2" customHeight="1" x14ac:dyDescent="0.25">
      <c r="A14" s="114">
        <v>13</v>
      </c>
      <c r="B14" s="19">
        <v>49200</v>
      </c>
      <c r="C14" s="115"/>
      <c r="D14" s="19"/>
      <c r="E14" s="78" t="s">
        <v>13</v>
      </c>
    </row>
    <row r="15" spans="1:5" ht="18.2" customHeight="1" thickBot="1" x14ac:dyDescent="0.3">
      <c r="A15" s="114">
        <v>14</v>
      </c>
      <c r="B15" s="20">
        <v>38883</v>
      </c>
      <c r="C15" s="116"/>
      <c r="D15" s="20"/>
      <c r="E15" s="79" t="s">
        <v>14</v>
      </c>
    </row>
    <row r="16" spans="1:5" ht="36.4" customHeight="1" x14ac:dyDescent="0.25">
      <c r="A16" s="114">
        <v>15</v>
      </c>
      <c r="B16" s="9">
        <v>53654</v>
      </c>
      <c r="C16" s="117"/>
      <c r="D16" s="9"/>
      <c r="E16" s="80" t="s">
        <v>152</v>
      </c>
    </row>
    <row r="17" spans="1:5" ht="36.4" customHeight="1" x14ac:dyDescent="0.25">
      <c r="A17" s="114">
        <v>16</v>
      </c>
      <c r="B17" s="10">
        <v>53653</v>
      </c>
      <c r="C17" s="118"/>
      <c r="D17" s="10"/>
      <c r="E17" s="77" t="s">
        <v>17</v>
      </c>
    </row>
    <row r="18" spans="1:5" ht="23.25" customHeight="1" x14ac:dyDescent="0.25">
      <c r="A18" s="114">
        <v>17</v>
      </c>
      <c r="B18" s="10">
        <v>42035</v>
      </c>
      <c r="C18" s="118"/>
      <c r="D18" s="10"/>
      <c r="E18" s="77" t="s">
        <v>18</v>
      </c>
    </row>
    <row r="19" spans="1:5" ht="18.2" customHeight="1" x14ac:dyDescent="0.25">
      <c r="A19" s="114">
        <v>18</v>
      </c>
      <c r="B19" s="19">
        <v>53103</v>
      </c>
      <c r="C19" s="118"/>
      <c r="D19" s="19"/>
      <c r="E19" s="78" t="s">
        <v>19</v>
      </c>
    </row>
    <row r="20" spans="1:5" ht="18.2" customHeight="1" x14ac:dyDescent="0.25">
      <c r="A20" s="114">
        <v>19</v>
      </c>
      <c r="B20" s="19">
        <v>53362</v>
      </c>
      <c r="C20" s="118"/>
      <c r="D20" s="19"/>
      <c r="E20" s="78" t="s">
        <v>20</v>
      </c>
    </row>
    <row r="21" spans="1:5" ht="18.2" customHeight="1" x14ac:dyDescent="0.25">
      <c r="A21" s="114">
        <v>20</v>
      </c>
      <c r="B21" s="19">
        <v>53102</v>
      </c>
      <c r="C21" s="118"/>
      <c r="D21" s="19"/>
      <c r="E21" s="78" t="s">
        <v>21</v>
      </c>
    </row>
    <row r="22" spans="1:5" ht="18.2" customHeight="1" x14ac:dyDescent="0.25">
      <c r="A22" s="114">
        <v>21</v>
      </c>
      <c r="B22" s="19">
        <v>53460</v>
      </c>
      <c r="C22" s="118"/>
      <c r="D22" s="19"/>
      <c r="E22" s="78" t="s">
        <v>22</v>
      </c>
    </row>
    <row r="23" spans="1:5" ht="18.2" customHeight="1" x14ac:dyDescent="0.25">
      <c r="A23" s="114">
        <v>22</v>
      </c>
      <c r="B23" s="19">
        <v>53461</v>
      </c>
      <c r="C23" s="118"/>
      <c r="D23" s="19"/>
      <c r="E23" s="78" t="s">
        <v>23</v>
      </c>
    </row>
    <row r="24" spans="1:5" ht="18.2" customHeight="1" x14ac:dyDescent="0.25">
      <c r="A24" s="114">
        <v>23</v>
      </c>
      <c r="B24" s="19">
        <v>53110</v>
      </c>
      <c r="C24" s="118"/>
      <c r="D24" s="19"/>
      <c r="E24" s="78" t="s">
        <v>24</v>
      </c>
    </row>
    <row r="25" spans="1:5" ht="18.2" customHeight="1" x14ac:dyDescent="0.25">
      <c r="A25" s="114">
        <v>24</v>
      </c>
      <c r="B25" s="19">
        <v>56452</v>
      </c>
      <c r="C25" s="118"/>
      <c r="D25" s="19"/>
      <c r="E25" s="78" t="s">
        <v>25</v>
      </c>
    </row>
    <row r="26" spans="1:5" ht="18.2" customHeight="1" x14ac:dyDescent="0.25">
      <c r="A26" s="114">
        <v>25</v>
      </c>
      <c r="B26" s="19">
        <v>52484</v>
      </c>
      <c r="C26" s="118"/>
      <c r="D26" s="19"/>
      <c r="E26" s="78" t="s">
        <v>11</v>
      </c>
    </row>
    <row r="27" spans="1:5" ht="18.2" customHeight="1" x14ac:dyDescent="0.25">
      <c r="A27" s="114">
        <v>26</v>
      </c>
      <c r="B27" s="19">
        <v>42043</v>
      </c>
      <c r="C27" s="118"/>
      <c r="D27" s="19"/>
      <c r="E27" s="78" t="s">
        <v>12</v>
      </c>
    </row>
    <row r="28" spans="1:5" ht="18.2" customHeight="1" x14ac:dyDescent="0.25">
      <c r="A28" s="114">
        <v>27</v>
      </c>
      <c r="B28" s="19">
        <v>49200</v>
      </c>
      <c r="C28" s="118"/>
      <c r="D28" s="19"/>
      <c r="E28" s="78" t="s">
        <v>13</v>
      </c>
    </row>
    <row r="29" spans="1:5" ht="18.2" customHeight="1" thickBot="1" x14ac:dyDescent="0.3">
      <c r="A29" s="114">
        <v>28</v>
      </c>
      <c r="B29" s="20">
        <v>38883</v>
      </c>
      <c r="C29" s="119"/>
      <c r="D29" s="20"/>
      <c r="E29" s="79" t="s">
        <v>14</v>
      </c>
    </row>
    <row r="30" spans="1:5" ht="54" customHeight="1" x14ac:dyDescent="0.25">
      <c r="A30" s="114">
        <v>29</v>
      </c>
      <c r="B30" s="16">
        <v>59423</v>
      </c>
      <c r="C30" s="120"/>
      <c r="D30" s="16"/>
      <c r="E30" s="76" t="s">
        <v>26</v>
      </c>
    </row>
    <row r="31" spans="1:5" ht="26.25" customHeight="1" x14ac:dyDescent="0.25">
      <c r="A31" s="114">
        <v>30</v>
      </c>
      <c r="B31" s="10">
        <v>58642</v>
      </c>
      <c r="C31" s="121"/>
      <c r="D31" s="10"/>
      <c r="E31" s="77" t="s">
        <v>27</v>
      </c>
    </row>
    <row r="32" spans="1:5" ht="28.5" customHeight="1" x14ac:dyDescent="0.25">
      <c r="A32" s="114">
        <v>31</v>
      </c>
      <c r="B32" s="11">
        <v>64604</v>
      </c>
      <c r="C32" s="121"/>
      <c r="D32" s="11"/>
      <c r="E32" s="81" t="s">
        <v>28</v>
      </c>
    </row>
    <row r="33" spans="1:5" ht="26.25" customHeight="1" x14ac:dyDescent="0.25">
      <c r="A33" s="114">
        <v>32</v>
      </c>
      <c r="B33" s="12" t="s">
        <v>29</v>
      </c>
      <c r="C33" s="121"/>
      <c r="D33" s="12"/>
      <c r="E33" s="82" t="s">
        <v>30</v>
      </c>
    </row>
    <row r="34" spans="1:5" ht="20.25" customHeight="1" x14ac:dyDescent="0.25">
      <c r="A34" s="114">
        <v>33</v>
      </c>
      <c r="B34" s="13">
        <v>61604</v>
      </c>
      <c r="C34" s="121"/>
      <c r="D34" s="13"/>
      <c r="E34" s="82" t="s">
        <v>91</v>
      </c>
    </row>
    <row r="35" spans="1:5" ht="23.25" customHeight="1" x14ac:dyDescent="0.25">
      <c r="A35" s="114">
        <v>34</v>
      </c>
      <c r="B35" s="13">
        <v>57821</v>
      </c>
      <c r="C35" s="121"/>
      <c r="D35" s="13"/>
      <c r="E35" s="83" t="s">
        <v>31</v>
      </c>
    </row>
    <row r="36" spans="1:5" ht="18.2" customHeight="1" x14ac:dyDescent="0.25">
      <c r="A36" s="114">
        <v>35</v>
      </c>
      <c r="B36" s="8">
        <v>58379</v>
      </c>
      <c r="C36" s="121"/>
      <c r="D36" s="8"/>
      <c r="E36" s="83" t="s">
        <v>32</v>
      </c>
    </row>
    <row r="37" spans="1:5" ht="21" customHeight="1" x14ac:dyDescent="0.25">
      <c r="A37" s="114">
        <v>36</v>
      </c>
      <c r="B37" s="13">
        <v>57825</v>
      </c>
      <c r="C37" s="121"/>
      <c r="D37" s="13"/>
      <c r="E37" s="84" t="s">
        <v>33</v>
      </c>
    </row>
    <row r="38" spans="1:5" ht="24" customHeight="1" x14ac:dyDescent="0.25">
      <c r="A38" s="114">
        <v>37</v>
      </c>
      <c r="B38" s="13">
        <v>57826</v>
      </c>
      <c r="C38" s="121"/>
      <c r="D38" s="13"/>
      <c r="E38" s="84" t="s">
        <v>34</v>
      </c>
    </row>
    <row r="39" spans="1:5" ht="22.5" customHeight="1" x14ac:dyDescent="0.25">
      <c r="A39" s="114">
        <v>38</v>
      </c>
      <c r="B39" s="13">
        <v>57827</v>
      </c>
      <c r="C39" s="121"/>
      <c r="D39" s="13"/>
      <c r="E39" s="84" t="s">
        <v>35</v>
      </c>
    </row>
    <row r="40" spans="1:5" ht="23.25" customHeight="1" x14ac:dyDescent="0.25">
      <c r="A40" s="114">
        <v>39</v>
      </c>
      <c r="B40" s="13">
        <v>57828</v>
      </c>
      <c r="C40" s="121"/>
      <c r="D40" s="13"/>
      <c r="E40" s="84" t="s">
        <v>36</v>
      </c>
    </row>
    <row r="41" spans="1:5" ht="18.75" customHeight="1" x14ac:dyDescent="0.25">
      <c r="A41" s="114">
        <v>40</v>
      </c>
      <c r="B41" s="13">
        <v>57829</v>
      </c>
      <c r="C41" s="121"/>
      <c r="D41" s="13"/>
      <c r="E41" s="84" t="s">
        <v>37</v>
      </c>
    </row>
    <row r="42" spans="1:5" ht="18.2" customHeight="1" x14ac:dyDescent="0.25">
      <c r="A42" s="114">
        <v>41</v>
      </c>
      <c r="B42" s="8">
        <v>57841</v>
      </c>
      <c r="C42" s="121"/>
      <c r="D42" s="8"/>
      <c r="E42" s="83" t="s">
        <v>38</v>
      </c>
    </row>
    <row r="43" spans="1:5" ht="23.25" customHeight="1" x14ac:dyDescent="0.25">
      <c r="A43" s="114">
        <v>42</v>
      </c>
      <c r="B43" s="13">
        <v>57831</v>
      </c>
      <c r="C43" s="121"/>
      <c r="D43" s="13"/>
      <c r="E43" s="84" t="s">
        <v>39</v>
      </c>
    </row>
    <row r="44" spans="1:5" ht="22.5" customHeight="1" x14ac:dyDescent="0.25">
      <c r="A44" s="114">
        <v>43</v>
      </c>
      <c r="B44" s="13">
        <v>57832</v>
      </c>
      <c r="C44" s="121"/>
      <c r="D44" s="13"/>
      <c r="E44" s="84" t="s">
        <v>40</v>
      </c>
    </row>
    <row r="45" spans="1:5" ht="21.75" customHeight="1" x14ac:dyDescent="0.25">
      <c r="A45" s="114">
        <v>44</v>
      </c>
      <c r="B45" s="13">
        <v>57833</v>
      </c>
      <c r="C45" s="121"/>
      <c r="D45" s="13"/>
      <c r="E45" s="84" t="s">
        <v>41</v>
      </c>
    </row>
    <row r="46" spans="1:5" ht="21.75" customHeight="1" x14ac:dyDescent="0.25">
      <c r="A46" s="114">
        <v>45</v>
      </c>
      <c r="B46" s="13">
        <v>57834</v>
      </c>
      <c r="C46" s="121"/>
      <c r="D46" s="13"/>
      <c r="E46" s="84" t="s">
        <v>42</v>
      </c>
    </row>
    <row r="47" spans="1:5" ht="21.75" customHeight="1" x14ac:dyDescent="0.25">
      <c r="A47" s="114">
        <v>46</v>
      </c>
      <c r="B47" s="13">
        <v>57835</v>
      </c>
      <c r="C47" s="121"/>
      <c r="D47" s="13"/>
      <c r="E47" s="84" t="s">
        <v>43</v>
      </c>
    </row>
    <row r="48" spans="1:5" ht="18" customHeight="1" x14ac:dyDescent="0.25">
      <c r="A48" s="114">
        <v>47</v>
      </c>
      <c r="B48" s="13">
        <v>57845</v>
      </c>
      <c r="C48" s="121"/>
      <c r="D48" s="13"/>
      <c r="E48" s="83" t="s">
        <v>44</v>
      </c>
    </row>
    <row r="49" spans="1:5" ht="18.2" customHeight="1" x14ac:dyDescent="0.25">
      <c r="A49" s="114">
        <v>48</v>
      </c>
      <c r="B49" s="8">
        <v>57831</v>
      </c>
      <c r="C49" s="121"/>
      <c r="D49" s="8"/>
      <c r="E49" s="83" t="s">
        <v>45</v>
      </c>
    </row>
    <row r="50" spans="1:5" ht="18.2" customHeight="1" x14ac:dyDescent="0.25">
      <c r="A50" s="114">
        <v>49</v>
      </c>
      <c r="B50" s="8">
        <v>57823</v>
      </c>
      <c r="C50" s="121"/>
      <c r="D50" s="8"/>
      <c r="E50" s="83" t="s">
        <v>46</v>
      </c>
    </row>
    <row r="51" spans="1:5" ht="18.2" customHeight="1" x14ac:dyDescent="0.25">
      <c r="A51" s="114">
        <v>50</v>
      </c>
      <c r="B51" s="8">
        <v>49200</v>
      </c>
      <c r="C51" s="121"/>
      <c r="D51" s="8"/>
      <c r="E51" s="83" t="s">
        <v>47</v>
      </c>
    </row>
    <row r="52" spans="1:5" ht="18.2" customHeight="1" x14ac:dyDescent="0.25">
      <c r="A52" s="114">
        <v>51</v>
      </c>
      <c r="B52" s="8">
        <v>57844</v>
      </c>
      <c r="C52" s="121"/>
      <c r="D52" s="8"/>
      <c r="E52" s="83" t="s">
        <v>48</v>
      </c>
    </row>
    <row r="53" spans="1:5" ht="18.2" customHeight="1" x14ac:dyDescent="0.25">
      <c r="A53" s="114">
        <v>52</v>
      </c>
      <c r="B53" s="8">
        <v>38883</v>
      </c>
      <c r="C53" s="121"/>
      <c r="D53" s="8"/>
      <c r="E53" s="83" t="s">
        <v>49</v>
      </c>
    </row>
    <row r="54" spans="1:5" ht="18.2" customHeight="1" x14ac:dyDescent="0.25">
      <c r="A54" s="114">
        <v>53</v>
      </c>
      <c r="B54" s="8">
        <v>38846</v>
      </c>
      <c r="C54" s="121"/>
      <c r="D54" s="8"/>
      <c r="E54" s="83" t="s">
        <v>50</v>
      </c>
    </row>
    <row r="55" spans="1:5" ht="18.2" customHeight="1" x14ac:dyDescent="0.25">
      <c r="A55" s="114">
        <v>54</v>
      </c>
      <c r="B55" s="8">
        <v>38846</v>
      </c>
      <c r="C55" s="121"/>
      <c r="D55" s="8"/>
      <c r="E55" s="83" t="s">
        <v>51</v>
      </c>
    </row>
    <row r="56" spans="1:5" ht="18.2" customHeight="1" x14ac:dyDescent="0.25">
      <c r="A56" s="114">
        <v>55</v>
      </c>
      <c r="B56" s="8">
        <v>52669</v>
      </c>
      <c r="C56" s="121"/>
      <c r="D56" s="8"/>
      <c r="E56" s="83" t="s">
        <v>52</v>
      </c>
    </row>
    <row r="57" spans="1:5" ht="18.2" customHeight="1" x14ac:dyDescent="0.25">
      <c r="A57" s="114">
        <v>56</v>
      </c>
      <c r="B57" s="8">
        <v>52582</v>
      </c>
      <c r="C57" s="121"/>
      <c r="D57" s="8"/>
      <c r="E57" s="83" t="s">
        <v>53</v>
      </c>
    </row>
    <row r="58" spans="1:5" ht="18.2" customHeight="1" x14ac:dyDescent="0.25">
      <c r="A58" s="114">
        <v>57</v>
      </c>
      <c r="B58" s="8">
        <v>57458</v>
      </c>
      <c r="C58" s="121"/>
      <c r="D58" s="8"/>
      <c r="E58" s="83" t="s">
        <v>54</v>
      </c>
    </row>
    <row r="59" spans="1:5" ht="18.2" customHeight="1" x14ac:dyDescent="0.25">
      <c r="A59" s="114">
        <v>58</v>
      </c>
      <c r="B59" s="8">
        <v>57454</v>
      </c>
      <c r="C59" s="121"/>
      <c r="D59" s="8"/>
      <c r="E59" s="83" t="s">
        <v>55</v>
      </c>
    </row>
    <row r="60" spans="1:5" ht="17.25" customHeight="1" x14ac:dyDescent="0.25">
      <c r="A60" s="114">
        <v>59</v>
      </c>
      <c r="B60" s="13">
        <v>34640</v>
      </c>
      <c r="C60" s="121"/>
      <c r="D60" s="13"/>
      <c r="E60" s="83" t="s">
        <v>56</v>
      </c>
    </row>
    <row r="61" spans="1:5" ht="18.2" customHeight="1" x14ac:dyDescent="0.25">
      <c r="A61" s="114">
        <v>60</v>
      </c>
      <c r="B61" s="8">
        <v>34086</v>
      </c>
      <c r="C61" s="121"/>
      <c r="D61" s="8"/>
      <c r="E61" s="83" t="s">
        <v>57</v>
      </c>
    </row>
    <row r="62" spans="1:5" ht="18.2" customHeight="1" x14ac:dyDescent="0.25">
      <c r="A62" s="114">
        <v>61</v>
      </c>
      <c r="B62" s="8">
        <v>22771</v>
      </c>
      <c r="C62" s="121"/>
      <c r="D62" s="8"/>
      <c r="E62" s="83" t="s">
        <v>58</v>
      </c>
    </row>
    <row r="63" spans="1:5" ht="18.2" customHeight="1" x14ac:dyDescent="0.25">
      <c r="A63" s="114">
        <v>62</v>
      </c>
      <c r="B63" s="8">
        <v>34117</v>
      </c>
      <c r="C63" s="121"/>
      <c r="D63" s="8"/>
      <c r="E63" s="83" t="s">
        <v>59</v>
      </c>
    </row>
    <row r="64" spans="1:5" ht="18.75" customHeight="1" thickBot="1" x14ac:dyDescent="0.3">
      <c r="A64" s="114">
        <v>63</v>
      </c>
      <c r="B64" s="21">
        <v>21512</v>
      </c>
      <c r="C64" s="122"/>
      <c r="D64" s="21"/>
      <c r="E64" s="85" t="s">
        <v>60</v>
      </c>
    </row>
    <row r="65" spans="1:5" ht="18.2" customHeight="1" x14ac:dyDescent="0.25">
      <c r="A65" s="114">
        <v>64</v>
      </c>
      <c r="B65" s="22">
        <v>21521</v>
      </c>
      <c r="C65" s="123"/>
      <c r="D65" s="22"/>
      <c r="E65" s="86" t="s">
        <v>62</v>
      </c>
    </row>
    <row r="66" spans="1:5" ht="18.2" customHeight="1" x14ac:dyDescent="0.25">
      <c r="A66" s="114">
        <v>65</v>
      </c>
      <c r="B66" s="8">
        <v>21522</v>
      </c>
      <c r="C66" s="124"/>
      <c r="D66" s="8"/>
      <c r="E66" s="83" t="s">
        <v>63</v>
      </c>
    </row>
    <row r="67" spans="1:5" ht="18.2" customHeight="1" x14ac:dyDescent="0.25">
      <c r="A67" s="114">
        <v>66</v>
      </c>
      <c r="B67" s="8">
        <v>21524</v>
      </c>
      <c r="C67" s="124"/>
      <c r="D67" s="8"/>
      <c r="E67" s="83" t="s">
        <v>64</v>
      </c>
    </row>
    <row r="68" spans="1:5" ht="18.2" customHeight="1" x14ac:dyDescent="0.25">
      <c r="A68" s="114">
        <v>67</v>
      </c>
      <c r="B68" s="8">
        <v>27809</v>
      </c>
      <c r="C68" s="124"/>
      <c r="D68" s="8"/>
      <c r="E68" s="83" t="s">
        <v>65</v>
      </c>
    </row>
    <row r="69" spans="1:5" ht="18.2" customHeight="1" x14ac:dyDescent="0.25">
      <c r="A69" s="114">
        <v>68</v>
      </c>
      <c r="B69" s="8">
        <v>27810</v>
      </c>
      <c r="C69" s="124"/>
      <c r="D69" s="8"/>
      <c r="E69" s="83" t="s">
        <v>66</v>
      </c>
    </row>
    <row r="70" spans="1:5" ht="18.2" customHeight="1" x14ac:dyDescent="0.25">
      <c r="A70" s="114">
        <v>69</v>
      </c>
      <c r="B70" s="8">
        <v>27811</v>
      </c>
      <c r="C70" s="124"/>
      <c r="D70" s="8"/>
      <c r="E70" s="83" t="s">
        <v>67</v>
      </c>
    </row>
    <row r="71" spans="1:5" ht="18.2" customHeight="1" x14ac:dyDescent="0.25">
      <c r="A71" s="114">
        <v>70</v>
      </c>
      <c r="B71" s="8">
        <v>27812</v>
      </c>
      <c r="C71" s="124"/>
      <c r="D71" s="8"/>
      <c r="E71" s="83" t="s">
        <v>68</v>
      </c>
    </row>
    <row r="72" spans="1:5" ht="18.2" customHeight="1" x14ac:dyDescent="0.25">
      <c r="A72" s="114">
        <v>71</v>
      </c>
      <c r="B72" s="8">
        <v>27813</v>
      </c>
      <c r="C72" s="124"/>
      <c r="D72" s="8"/>
      <c r="E72" s="83" t="s">
        <v>69</v>
      </c>
    </row>
    <row r="73" spans="1:5" ht="18.2" customHeight="1" x14ac:dyDescent="0.25">
      <c r="A73" s="114">
        <v>72</v>
      </c>
      <c r="B73" s="8">
        <v>28953</v>
      </c>
      <c r="C73" s="124"/>
      <c r="D73" s="8"/>
      <c r="E73" s="83" t="s">
        <v>70</v>
      </c>
    </row>
    <row r="74" spans="1:5" ht="18.2" customHeight="1" x14ac:dyDescent="0.25">
      <c r="A74" s="114">
        <v>73</v>
      </c>
      <c r="B74" s="8">
        <v>28954</v>
      </c>
      <c r="C74" s="124"/>
      <c r="D74" s="8"/>
      <c r="E74" s="83" t="s">
        <v>71</v>
      </c>
    </row>
    <row r="75" spans="1:5" ht="18.2" customHeight="1" x14ac:dyDescent="0.25">
      <c r="A75" s="114">
        <v>74</v>
      </c>
      <c r="B75" s="8">
        <v>33626</v>
      </c>
      <c r="C75" s="124"/>
      <c r="D75" s="8"/>
      <c r="E75" s="83" t="s">
        <v>72</v>
      </c>
    </row>
    <row r="76" spans="1:5" ht="18.2" customHeight="1" x14ac:dyDescent="0.25">
      <c r="A76" s="114">
        <v>75</v>
      </c>
      <c r="B76" s="8">
        <v>21795</v>
      </c>
      <c r="C76" s="124"/>
      <c r="D76" s="8"/>
      <c r="E76" s="83" t="s">
        <v>73</v>
      </c>
    </row>
    <row r="77" spans="1:5" ht="18.2" customHeight="1" x14ac:dyDescent="0.25">
      <c r="A77" s="114">
        <v>76</v>
      </c>
      <c r="B77" s="8">
        <v>25048</v>
      </c>
      <c r="C77" s="124"/>
      <c r="D77" s="8"/>
      <c r="E77" s="83" t="s">
        <v>74</v>
      </c>
    </row>
    <row r="78" spans="1:5" ht="18.2" customHeight="1" x14ac:dyDescent="0.25">
      <c r="A78" s="114">
        <v>77</v>
      </c>
      <c r="B78" s="8">
        <v>28969</v>
      </c>
      <c r="C78" s="124"/>
      <c r="D78" s="8"/>
      <c r="E78" s="83" t="s">
        <v>75</v>
      </c>
    </row>
    <row r="79" spans="1:5" ht="18.2" customHeight="1" x14ac:dyDescent="0.25">
      <c r="A79" s="114">
        <v>78</v>
      </c>
      <c r="B79" s="8">
        <v>33871</v>
      </c>
      <c r="C79" s="124"/>
      <c r="D79" s="8"/>
      <c r="E79" s="83" t="s">
        <v>76</v>
      </c>
    </row>
    <row r="80" spans="1:5" ht="18.2" customHeight="1" x14ac:dyDescent="0.25">
      <c r="A80" s="114">
        <v>79</v>
      </c>
      <c r="B80" s="8">
        <v>33623</v>
      </c>
      <c r="C80" s="124"/>
      <c r="D80" s="8"/>
      <c r="E80" s="83" t="s">
        <v>77</v>
      </c>
    </row>
    <row r="81" spans="1:5" ht="18.2" customHeight="1" x14ac:dyDescent="0.25">
      <c r="A81" s="114">
        <v>80</v>
      </c>
      <c r="B81" s="8">
        <v>23298</v>
      </c>
      <c r="C81" s="124"/>
      <c r="D81" s="8"/>
      <c r="E81" s="83" t="s">
        <v>78</v>
      </c>
    </row>
    <row r="82" spans="1:5" ht="18.2" customHeight="1" x14ac:dyDescent="0.25">
      <c r="A82" s="114">
        <v>81</v>
      </c>
      <c r="B82" s="8">
        <v>6856</v>
      </c>
      <c r="C82" s="124"/>
      <c r="D82" s="8"/>
      <c r="E82" s="83" t="s">
        <v>79</v>
      </c>
    </row>
    <row r="83" spans="1:5" ht="36.4" customHeight="1" x14ac:dyDescent="0.25">
      <c r="A83" s="114">
        <v>82</v>
      </c>
      <c r="B83" s="13">
        <v>13409</v>
      </c>
      <c r="C83" s="124"/>
      <c r="D83" s="13"/>
      <c r="E83" s="84" t="s">
        <v>80</v>
      </c>
    </row>
    <row r="84" spans="1:5" ht="18.2" customHeight="1" thickBot="1" x14ac:dyDescent="0.3">
      <c r="A84" s="114">
        <v>83</v>
      </c>
      <c r="B84" s="21">
        <v>32965</v>
      </c>
      <c r="C84" s="125"/>
      <c r="D84" s="21"/>
      <c r="E84" s="85" t="s">
        <v>81</v>
      </c>
    </row>
    <row r="85" spans="1:5" ht="18.2" customHeight="1" x14ac:dyDescent="0.25">
      <c r="A85" s="114">
        <v>84</v>
      </c>
      <c r="B85" s="22">
        <v>23935</v>
      </c>
      <c r="C85" s="126"/>
      <c r="D85" s="22"/>
      <c r="E85" s="86" t="s">
        <v>83</v>
      </c>
    </row>
    <row r="86" spans="1:5" ht="18.2" customHeight="1" x14ac:dyDescent="0.25">
      <c r="A86" s="114">
        <v>85</v>
      </c>
      <c r="B86" s="8">
        <v>22771</v>
      </c>
      <c r="C86" s="127"/>
      <c r="D86" s="8"/>
      <c r="E86" s="83" t="s">
        <v>58</v>
      </c>
    </row>
    <row r="87" spans="1:5" ht="18.2" customHeight="1" x14ac:dyDescent="0.25">
      <c r="A87" s="114">
        <v>86</v>
      </c>
      <c r="B87" s="23">
        <v>22763</v>
      </c>
      <c r="C87" s="127"/>
      <c r="D87" s="23"/>
      <c r="E87" s="83" t="s">
        <v>84</v>
      </c>
    </row>
    <row r="88" spans="1:5" ht="18.2" customHeight="1" x14ac:dyDescent="0.25">
      <c r="A88" s="114">
        <v>87</v>
      </c>
      <c r="B88" s="8">
        <v>21512</v>
      </c>
      <c r="C88" s="127"/>
      <c r="D88" s="8"/>
      <c r="E88" s="83" t="s">
        <v>60</v>
      </c>
    </row>
    <row r="89" spans="1:5" ht="18.2" customHeight="1" x14ac:dyDescent="0.25">
      <c r="A89" s="114">
        <v>88</v>
      </c>
      <c r="B89" s="8">
        <v>21521</v>
      </c>
      <c r="C89" s="127"/>
      <c r="D89" s="8"/>
      <c r="E89" s="83" t="s">
        <v>62</v>
      </c>
    </row>
    <row r="90" spans="1:5" ht="18.2" customHeight="1" x14ac:dyDescent="0.25">
      <c r="A90" s="114">
        <v>89</v>
      </c>
      <c r="B90" s="8">
        <v>21522</v>
      </c>
      <c r="C90" s="127"/>
      <c r="D90" s="8"/>
      <c r="E90" s="83" t="s">
        <v>63</v>
      </c>
    </row>
    <row r="91" spans="1:5" ht="18.2" customHeight="1" x14ac:dyDescent="0.25">
      <c r="A91" s="114">
        <v>90</v>
      </c>
      <c r="B91" s="8">
        <v>21524</v>
      </c>
      <c r="C91" s="127"/>
      <c r="D91" s="8"/>
      <c r="E91" s="83" t="s">
        <v>64</v>
      </c>
    </row>
    <row r="92" spans="1:5" ht="18.2" customHeight="1" x14ac:dyDescent="0.25">
      <c r="A92" s="114">
        <v>91</v>
      </c>
      <c r="B92" s="8">
        <v>21513</v>
      </c>
      <c r="C92" s="127"/>
      <c r="D92" s="8"/>
      <c r="E92" s="83" t="s">
        <v>85</v>
      </c>
    </row>
    <row r="93" spans="1:5" ht="18.2" customHeight="1" x14ac:dyDescent="0.25">
      <c r="A93" s="114">
        <v>92</v>
      </c>
      <c r="B93" s="8">
        <v>21520</v>
      </c>
      <c r="C93" s="127"/>
      <c r="D93" s="8"/>
      <c r="E93" s="83" t="s">
        <v>86</v>
      </c>
    </row>
    <row r="94" spans="1:5" ht="18.2" customHeight="1" x14ac:dyDescent="0.25">
      <c r="A94" s="114">
        <v>93</v>
      </c>
      <c r="B94" s="8">
        <v>21795</v>
      </c>
      <c r="C94" s="127"/>
      <c r="D94" s="8"/>
      <c r="E94" s="83" t="s">
        <v>73</v>
      </c>
    </row>
    <row r="95" spans="1:5" ht="18.2" customHeight="1" x14ac:dyDescent="0.25">
      <c r="A95" s="114">
        <v>94</v>
      </c>
      <c r="B95" s="8">
        <v>25048</v>
      </c>
      <c r="C95" s="127"/>
      <c r="D95" s="8"/>
      <c r="E95" s="83" t="s">
        <v>74</v>
      </c>
    </row>
    <row r="96" spans="1:5" ht="18.2" customHeight="1" x14ac:dyDescent="0.25">
      <c r="A96" s="114">
        <v>95</v>
      </c>
      <c r="B96" s="43">
        <v>32965</v>
      </c>
      <c r="C96" s="127"/>
      <c r="D96" s="43"/>
      <c r="E96" s="87" t="s">
        <v>81</v>
      </c>
    </row>
    <row r="97" spans="1:5" ht="14.45" customHeight="1" x14ac:dyDescent="0.25">
      <c r="A97" s="114">
        <v>96</v>
      </c>
      <c r="B97" s="47">
        <v>12704</v>
      </c>
      <c r="C97" s="127"/>
      <c r="D97" s="47"/>
      <c r="E97" s="88" t="s">
        <v>95</v>
      </c>
    </row>
    <row r="98" spans="1:5" x14ac:dyDescent="0.25">
      <c r="A98" s="114">
        <v>97</v>
      </c>
      <c r="B98" s="50">
        <v>62617</v>
      </c>
      <c r="C98" s="127"/>
      <c r="D98" s="50"/>
      <c r="E98" s="83" t="s">
        <v>96</v>
      </c>
    </row>
    <row r="99" spans="1:5" x14ac:dyDescent="0.25">
      <c r="A99" s="114">
        <v>98</v>
      </c>
      <c r="B99" s="50">
        <v>52888</v>
      </c>
      <c r="C99" s="128"/>
      <c r="D99" s="50"/>
      <c r="E99" s="83" t="s">
        <v>97</v>
      </c>
    </row>
    <row r="100" spans="1:5" x14ac:dyDescent="0.25">
      <c r="A100" s="114">
        <v>99</v>
      </c>
      <c r="B100" s="68">
        <v>47486</v>
      </c>
      <c r="E100" s="69" t="s">
        <v>99</v>
      </c>
    </row>
    <row r="101" spans="1:5" x14ac:dyDescent="0.25">
      <c r="A101" s="114">
        <v>100</v>
      </c>
      <c r="B101" s="129">
        <v>52887</v>
      </c>
      <c r="E101" s="130" t="s">
        <v>100</v>
      </c>
    </row>
    <row r="102" spans="1:5" x14ac:dyDescent="0.25">
      <c r="A102" s="114">
        <v>101</v>
      </c>
      <c r="B102" s="129">
        <v>23023</v>
      </c>
      <c r="E102" s="130" t="s">
        <v>101</v>
      </c>
    </row>
    <row r="103" spans="1:5" x14ac:dyDescent="0.25">
      <c r="A103" s="114">
        <v>102</v>
      </c>
      <c r="B103" s="129">
        <v>33853</v>
      </c>
      <c r="E103" s="130" t="s">
        <v>102</v>
      </c>
    </row>
    <row r="104" spans="1:5" x14ac:dyDescent="0.25">
      <c r="A104" s="114">
        <v>103</v>
      </c>
      <c r="B104" s="129">
        <v>34654</v>
      </c>
      <c r="E104" s="130" t="s">
        <v>103</v>
      </c>
    </row>
    <row r="105" spans="1:5" x14ac:dyDescent="0.25">
      <c r="A105" s="114">
        <v>104</v>
      </c>
      <c r="B105" s="131">
        <v>52413</v>
      </c>
      <c r="E105" s="132" t="s">
        <v>107</v>
      </c>
    </row>
    <row r="106" spans="1:5" x14ac:dyDescent="0.25">
      <c r="A106" s="114">
        <v>105</v>
      </c>
      <c r="B106" s="131">
        <v>52895</v>
      </c>
      <c r="E106" s="132" t="s">
        <v>108</v>
      </c>
    </row>
    <row r="107" spans="1:5" x14ac:dyDescent="0.25">
      <c r="A107" s="114">
        <v>106</v>
      </c>
      <c r="B107" s="131">
        <v>52887</v>
      </c>
      <c r="E107" s="132" t="s">
        <v>109</v>
      </c>
    </row>
    <row r="108" spans="1:5" x14ac:dyDescent="0.25">
      <c r="A108" s="114">
        <v>107</v>
      </c>
      <c r="B108" s="131">
        <v>52894</v>
      </c>
      <c r="E108" s="132" t="s">
        <v>110</v>
      </c>
    </row>
    <row r="109" spans="1:5" x14ac:dyDescent="0.25">
      <c r="A109" s="114">
        <v>108</v>
      </c>
      <c r="B109" s="131">
        <v>52884</v>
      </c>
      <c r="E109" s="132" t="s">
        <v>111</v>
      </c>
    </row>
    <row r="110" spans="1:5" x14ac:dyDescent="0.25">
      <c r="A110" s="114">
        <v>109</v>
      </c>
      <c r="B110" s="131">
        <v>52885</v>
      </c>
      <c r="E110" s="132" t="s">
        <v>112</v>
      </c>
    </row>
    <row r="111" spans="1:5" x14ac:dyDescent="0.25">
      <c r="A111" s="114">
        <v>110</v>
      </c>
      <c r="B111" s="131">
        <v>52617</v>
      </c>
      <c r="E111" s="132" t="s">
        <v>113</v>
      </c>
    </row>
    <row r="112" spans="1:5" x14ac:dyDescent="0.25">
      <c r="A112" s="114">
        <v>111</v>
      </c>
      <c r="B112" s="133">
        <v>52484</v>
      </c>
      <c r="E112" s="134" t="s">
        <v>127</v>
      </c>
    </row>
    <row r="113" spans="1:5" x14ac:dyDescent="0.25">
      <c r="A113" s="114">
        <v>112</v>
      </c>
      <c r="B113" s="133">
        <v>52617</v>
      </c>
      <c r="E113" s="134" t="s">
        <v>128</v>
      </c>
    </row>
    <row r="114" spans="1:5" x14ac:dyDescent="0.25">
      <c r="A114" s="114">
        <v>113</v>
      </c>
      <c r="B114" s="133">
        <v>53427</v>
      </c>
      <c r="E114" s="134" t="s">
        <v>129</v>
      </c>
    </row>
    <row r="115" spans="1:5" x14ac:dyDescent="0.25">
      <c r="D115" s="135"/>
    </row>
    <row r="116" spans="1:5" x14ac:dyDescent="0.25">
      <c r="D116" s="135"/>
    </row>
    <row r="117" spans="1:5" x14ac:dyDescent="0.25">
      <c r="D117" s="136"/>
    </row>
    <row r="118" spans="1:5" x14ac:dyDescent="0.25">
      <c r="D118" s="136"/>
    </row>
    <row r="119" spans="1:5" x14ac:dyDescent="0.25">
      <c r="D119" s="136"/>
    </row>
    <row r="120" spans="1:5" x14ac:dyDescent="0.25">
      <c r="D120" s="136"/>
    </row>
    <row r="121" spans="1:5" x14ac:dyDescent="0.25">
      <c r="D121" s="136"/>
    </row>
    <row r="122" spans="1:5" x14ac:dyDescent="0.25">
      <c r="D122" s="135"/>
    </row>
    <row r="123" spans="1:5" x14ac:dyDescent="0.25">
      <c r="D123" s="136"/>
    </row>
    <row r="124" spans="1:5" x14ac:dyDescent="0.25">
      <c r="D124" s="135"/>
    </row>
    <row r="125" spans="1:5" x14ac:dyDescent="0.25">
      <c r="D125" s="136"/>
    </row>
    <row r="126" spans="1:5" x14ac:dyDescent="0.25">
      <c r="D126" s="136"/>
    </row>
    <row r="127" spans="1:5" x14ac:dyDescent="0.25">
      <c r="D127" s="136"/>
    </row>
    <row r="128" spans="1:5" x14ac:dyDescent="0.25">
      <c r="D128" s="136"/>
    </row>
    <row r="129" spans="4:4" x14ac:dyDescent="0.25">
      <c r="D129" s="136"/>
    </row>
    <row r="130" spans="4:4" x14ac:dyDescent="0.25">
      <c r="D130" s="136"/>
    </row>
    <row r="131" spans="4:4" x14ac:dyDescent="0.25">
      <c r="D131" s="136"/>
    </row>
    <row r="132" spans="4:4" x14ac:dyDescent="0.25">
      <c r="D132" s="136"/>
    </row>
    <row r="133" spans="4:4" x14ac:dyDescent="0.25">
      <c r="D133" s="136"/>
    </row>
    <row r="134" spans="4:4" x14ac:dyDescent="0.25">
      <c r="D134" s="136"/>
    </row>
    <row r="135" spans="4:4" x14ac:dyDescent="0.25">
      <c r="D135" s="136"/>
    </row>
    <row r="136" spans="4:4" x14ac:dyDescent="0.25">
      <c r="D136" s="136"/>
    </row>
  </sheetData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D12F-92AC-4ADD-BD0B-C44D4C6E7241}">
  <dimension ref="A1:Q136"/>
  <sheetViews>
    <sheetView topLeftCell="F1" zoomScale="115" zoomScaleNormal="115" workbookViewId="0">
      <selection activeCell="G111" sqref="G111:G114"/>
    </sheetView>
  </sheetViews>
  <sheetFormatPr baseColWidth="10" defaultColWidth="9.140625" defaultRowHeight="15" x14ac:dyDescent="0.25"/>
  <cols>
    <col min="2" max="3" width="14" customWidth="1"/>
    <col min="4" max="4" width="10.5703125" customWidth="1"/>
    <col min="5" max="5" width="56.7109375" customWidth="1"/>
    <col min="6" max="6" width="9.7109375" customWidth="1"/>
    <col min="7" max="7" width="16.7109375" customWidth="1"/>
    <col min="8" max="8" width="10.140625" customWidth="1"/>
    <col min="9" max="9" width="10.28515625" customWidth="1"/>
    <col min="10" max="10" width="9.42578125" bestFit="1" customWidth="1"/>
  </cols>
  <sheetData>
    <row r="1" spans="1:17" s="112" customFormat="1" ht="75.75" thickBot="1" x14ac:dyDescent="0.3">
      <c r="A1" s="112" t="s">
        <v>150</v>
      </c>
      <c r="B1" s="110" t="s">
        <v>130</v>
      </c>
      <c r="C1" s="110" t="s">
        <v>131</v>
      </c>
      <c r="D1" s="111" t="s">
        <v>132</v>
      </c>
      <c r="E1" s="111" t="s">
        <v>133</v>
      </c>
      <c r="F1" s="111" t="s">
        <v>134</v>
      </c>
      <c r="G1" s="110" t="s">
        <v>135</v>
      </c>
      <c r="H1" s="110" t="s">
        <v>136</v>
      </c>
      <c r="I1" s="110" t="s">
        <v>137</v>
      </c>
      <c r="J1" s="111" t="s">
        <v>138</v>
      </c>
      <c r="K1" s="110" t="s">
        <v>139</v>
      </c>
      <c r="L1" s="111" t="s">
        <v>140</v>
      </c>
      <c r="M1" s="110" t="s">
        <v>141</v>
      </c>
      <c r="N1" s="111" t="s">
        <v>142</v>
      </c>
      <c r="O1" s="111" t="s">
        <v>143</v>
      </c>
      <c r="P1" s="111" t="s">
        <v>144</v>
      </c>
      <c r="Q1" s="112" t="s">
        <v>145</v>
      </c>
    </row>
    <row r="2" spans="1:17" ht="31.5" customHeight="1" x14ac:dyDescent="0.25">
      <c r="A2">
        <v>1</v>
      </c>
      <c r="B2" s="16">
        <v>53657</v>
      </c>
      <c r="C2" s="65"/>
      <c r="D2" s="9"/>
      <c r="E2" s="80" t="s">
        <v>1</v>
      </c>
      <c r="F2" s="49"/>
      <c r="G2" s="113" t="s">
        <v>146</v>
      </c>
      <c r="H2" s="49"/>
      <c r="I2" t="s">
        <v>148</v>
      </c>
      <c r="J2" s="113" t="s">
        <v>147</v>
      </c>
      <c r="K2" t="s">
        <v>149</v>
      </c>
      <c r="M2" s="49"/>
    </row>
    <row r="3" spans="1:17" ht="17.25" customHeight="1" x14ac:dyDescent="0.25">
      <c r="A3">
        <v>2</v>
      </c>
      <c r="B3" s="10">
        <v>42033</v>
      </c>
      <c r="C3" s="65"/>
      <c r="D3" s="10"/>
      <c r="E3" s="77" t="s">
        <v>2</v>
      </c>
      <c r="F3" s="74"/>
      <c r="G3" s="113" t="s">
        <v>146</v>
      </c>
      <c r="H3" s="49"/>
      <c r="I3" t="s">
        <v>148</v>
      </c>
      <c r="J3" s="113" t="s">
        <v>147</v>
      </c>
      <c r="K3" t="s">
        <v>149</v>
      </c>
      <c r="L3" s="75"/>
      <c r="M3" s="49">
        <v>2876</v>
      </c>
    </row>
    <row r="4" spans="1:17" ht="17.25" customHeight="1" x14ac:dyDescent="0.25">
      <c r="A4">
        <v>3</v>
      </c>
      <c r="B4" s="10">
        <v>64251</v>
      </c>
      <c r="C4" s="65"/>
      <c r="D4" s="10"/>
      <c r="E4" s="77" t="s">
        <v>3</v>
      </c>
      <c r="F4" s="74"/>
      <c r="G4" s="113" t="s">
        <v>146</v>
      </c>
      <c r="H4" s="49"/>
      <c r="I4" t="s">
        <v>148</v>
      </c>
      <c r="J4" s="113" t="s">
        <v>147</v>
      </c>
      <c r="K4" t="s">
        <v>149</v>
      </c>
      <c r="M4" s="49">
        <v>2216</v>
      </c>
    </row>
    <row r="5" spans="1:17" ht="18.2" customHeight="1" x14ac:dyDescent="0.25">
      <c r="A5">
        <v>4</v>
      </c>
      <c r="B5" s="19">
        <v>52861</v>
      </c>
      <c r="C5" s="65"/>
      <c r="D5" s="19"/>
      <c r="E5" s="78" t="s">
        <v>4</v>
      </c>
      <c r="F5" s="74"/>
      <c r="G5" s="113" t="s">
        <v>146</v>
      </c>
      <c r="H5" s="49"/>
      <c r="I5" t="s">
        <v>148</v>
      </c>
      <c r="J5" s="113" t="s">
        <v>147</v>
      </c>
      <c r="K5" t="s">
        <v>149</v>
      </c>
      <c r="M5" s="49">
        <v>4872</v>
      </c>
    </row>
    <row r="6" spans="1:17" ht="18.2" customHeight="1" x14ac:dyDescent="0.25">
      <c r="A6">
        <v>5</v>
      </c>
      <c r="B6" s="19">
        <v>53365</v>
      </c>
      <c r="C6" s="65"/>
      <c r="D6" s="19"/>
      <c r="E6" s="78" t="s">
        <v>5</v>
      </c>
      <c r="F6" s="74"/>
      <c r="G6" s="113" t="s">
        <v>146</v>
      </c>
      <c r="H6" s="49"/>
      <c r="I6" t="s">
        <v>148</v>
      </c>
      <c r="J6" s="113" t="s">
        <v>147</v>
      </c>
      <c r="K6" t="s">
        <v>149</v>
      </c>
      <c r="M6" s="49">
        <v>5513</v>
      </c>
    </row>
    <row r="7" spans="1:17" ht="18.2" customHeight="1" x14ac:dyDescent="0.25">
      <c r="A7">
        <v>6</v>
      </c>
      <c r="B7" s="19">
        <v>52427</v>
      </c>
      <c r="C7" s="65"/>
      <c r="D7" s="19"/>
      <c r="E7" s="78" t="s">
        <v>6</v>
      </c>
      <c r="F7" s="74"/>
      <c r="G7" s="113" t="s">
        <v>146</v>
      </c>
      <c r="H7" s="49"/>
      <c r="I7" t="s">
        <v>148</v>
      </c>
      <c r="J7" s="113" t="s">
        <v>147</v>
      </c>
      <c r="K7" t="s">
        <v>149</v>
      </c>
      <c r="M7" s="49">
        <v>6845</v>
      </c>
    </row>
    <row r="8" spans="1:17" ht="18.2" customHeight="1" x14ac:dyDescent="0.25">
      <c r="A8">
        <v>7</v>
      </c>
      <c r="B8" s="19">
        <v>53105</v>
      </c>
      <c r="C8" s="65"/>
      <c r="D8" s="19"/>
      <c r="E8" s="78" t="s">
        <v>7</v>
      </c>
      <c r="F8" s="74"/>
      <c r="G8" s="113" t="s">
        <v>146</v>
      </c>
      <c r="H8" s="49"/>
      <c r="I8" t="s">
        <v>148</v>
      </c>
      <c r="J8" s="113" t="s">
        <v>147</v>
      </c>
      <c r="K8" t="s">
        <v>149</v>
      </c>
      <c r="M8" s="49">
        <v>7777</v>
      </c>
    </row>
    <row r="9" spans="1:17" ht="18.2" customHeight="1" x14ac:dyDescent="0.25">
      <c r="A9">
        <v>8</v>
      </c>
      <c r="B9" s="19">
        <v>53469</v>
      </c>
      <c r="C9" s="65"/>
      <c r="D9" s="19"/>
      <c r="E9" s="78" t="s">
        <v>8</v>
      </c>
      <c r="F9" s="74"/>
      <c r="G9" s="113" t="s">
        <v>146</v>
      </c>
      <c r="H9" s="49"/>
      <c r="I9" t="s">
        <v>148</v>
      </c>
      <c r="J9" s="113" t="s">
        <v>147</v>
      </c>
      <c r="K9" t="s">
        <v>149</v>
      </c>
      <c r="M9" s="49">
        <v>8351</v>
      </c>
    </row>
    <row r="10" spans="1:17" ht="18.2" customHeight="1" x14ac:dyDescent="0.25">
      <c r="A10">
        <v>9</v>
      </c>
      <c r="B10" s="19">
        <v>52714</v>
      </c>
      <c r="C10" s="65"/>
      <c r="D10" s="19"/>
      <c r="E10" s="78" t="s">
        <v>9</v>
      </c>
      <c r="F10" s="74"/>
      <c r="G10" s="113" t="s">
        <v>146</v>
      </c>
      <c r="H10" s="49"/>
      <c r="I10" t="s">
        <v>148</v>
      </c>
      <c r="J10" s="113" t="s">
        <v>147</v>
      </c>
      <c r="K10" t="s">
        <v>149</v>
      </c>
      <c r="M10" s="49">
        <v>1452</v>
      </c>
    </row>
    <row r="11" spans="1:17" ht="18.2" customHeight="1" x14ac:dyDescent="0.25">
      <c r="A11">
        <v>10</v>
      </c>
      <c r="B11" s="19">
        <v>53455</v>
      </c>
      <c r="C11" s="65"/>
      <c r="D11" s="19"/>
      <c r="E11" s="78" t="s">
        <v>10</v>
      </c>
      <c r="F11" s="74"/>
      <c r="G11" s="113" t="s">
        <v>146</v>
      </c>
      <c r="H11" s="49"/>
      <c r="I11" t="s">
        <v>148</v>
      </c>
      <c r="J11" s="113" t="s">
        <v>147</v>
      </c>
      <c r="K11" t="s">
        <v>149</v>
      </c>
      <c r="M11" s="49">
        <v>2628</v>
      </c>
    </row>
    <row r="12" spans="1:17" ht="18.2" customHeight="1" x14ac:dyDescent="0.25">
      <c r="A12">
        <v>11</v>
      </c>
      <c r="B12" s="19">
        <v>52484</v>
      </c>
      <c r="C12" s="65"/>
      <c r="D12" s="19"/>
      <c r="E12" s="78" t="s">
        <v>11</v>
      </c>
      <c r="F12" s="74"/>
      <c r="G12" s="113" t="s">
        <v>146</v>
      </c>
      <c r="H12" s="49"/>
      <c r="I12" t="s">
        <v>148</v>
      </c>
      <c r="J12" s="113" t="s">
        <v>147</v>
      </c>
      <c r="K12" t="s">
        <v>149</v>
      </c>
      <c r="M12" s="49">
        <v>1506</v>
      </c>
    </row>
    <row r="13" spans="1:17" ht="18.2" customHeight="1" x14ac:dyDescent="0.25">
      <c r="A13">
        <v>12</v>
      </c>
      <c r="B13" s="19">
        <v>42043</v>
      </c>
      <c r="C13" s="65"/>
      <c r="D13" s="19"/>
      <c r="E13" s="78" t="s">
        <v>12</v>
      </c>
      <c r="F13" s="74"/>
      <c r="G13" s="113" t="s">
        <v>146</v>
      </c>
      <c r="H13" s="49"/>
      <c r="I13" t="s">
        <v>148</v>
      </c>
      <c r="J13" s="113" t="s">
        <v>147</v>
      </c>
      <c r="K13" t="s">
        <v>149</v>
      </c>
      <c r="M13" s="49">
        <v>6985</v>
      </c>
    </row>
    <row r="14" spans="1:17" ht="18.2" customHeight="1" x14ac:dyDescent="0.25">
      <c r="A14">
        <v>13</v>
      </c>
      <c r="B14" s="19">
        <v>49200</v>
      </c>
      <c r="C14" s="65"/>
      <c r="D14" s="19"/>
      <c r="E14" s="78" t="s">
        <v>13</v>
      </c>
      <c r="F14" s="74"/>
      <c r="G14" s="113" t="s">
        <v>146</v>
      </c>
      <c r="H14" s="49"/>
      <c r="I14" t="s">
        <v>148</v>
      </c>
      <c r="J14" s="113" t="s">
        <v>147</v>
      </c>
      <c r="K14" t="s">
        <v>149</v>
      </c>
      <c r="M14" s="49">
        <v>729</v>
      </c>
    </row>
    <row r="15" spans="1:17" ht="18.2" customHeight="1" thickBot="1" x14ac:dyDescent="0.3">
      <c r="A15">
        <v>14</v>
      </c>
      <c r="B15" s="20">
        <v>38883</v>
      </c>
      <c r="C15" s="66"/>
      <c r="D15" s="20"/>
      <c r="E15" s="79" t="s">
        <v>14</v>
      </c>
      <c r="F15" s="74"/>
      <c r="G15" s="113" t="s">
        <v>146</v>
      </c>
      <c r="H15" s="49"/>
      <c r="I15" t="s">
        <v>148</v>
      </c>
      <c r="J15" s="113" t="s">
        <v>147</v>
      </c>
      <c r="K15" t="s">
        <v>149</v>
      </c>
      <c r="M15" s="49">
        <v>776</v>
      </c>
    </row>
    <row r="16" spans="1:17" ht="36.4" customHeight="1" x14ac:dyDescent="0.25">
      <c r="A16">
        <v>15</v>
      </c>
      <c r="B16" s="9">
        <v>53654</v>
      </c>
      <c r="C16" s="60"/>
      <c r="D16" s="9"/>
      <c r="E16" s="80" t="s">
        <v>16</v>
      </c>
      <c r="F16" s="74"/>
      <c r="G16" s="113" t="s">
        <v>146</v>
      </c>
      <c r="H16" s="74"/>
      <c r="I16" t="s">
        <v>148</v>
      </c>
      <c r="J16" s="113" t="s">
        <v>147</v>
      </c>
      <c r="K16" t="s">
        <v>149</v>
      </c>
      <c r="M16" s="74"/>
    </row>
    <row r="17" spans="1:13" ht="36.4" customHeight="1" x14ac:dyDescent="0.25">
      <c r="A17">
        <v>16</v>
      </c>
      <c r="B17" s="10">
        <v>53653</v>
      </c>
      <c r="C17" s="61"/>
      <c r="D17" s="10"/>
      <c r="E17" s="77" t="s">
        <v>17</v>
      </c>
      <c r="F17" s="74"/>
      <c r="G17" s="113" t="s">
        <v>146</v>
      </c>
      <c r="H17" s="74"/>
      <c r="I17" t="s">
        <v>148</v>
      </c>
      <c r="J17" s="113" t="s">
        <v>147</v>
      </c>
      <c r="K17" t="s">
        <v>149</v>
      </c>
      <c r="M17" s="74"/>
    </row>
    <row r="18" spans="1:13" ht="23.25" customHeight="1" x14ac:dyDescent="0.25">
      <c r="A18">
        <v>17</v>
      </c>
      <c r="B18" s="10">
        <v>42035</v>
      </c>
      <c r="C18" s="61"/>
      <c r="D18" s="10"/>
      <c r="E18" s="77" t="s">
        <v>18</v>
      </c>
      <c r="F18" s="74"/>
      <c r="G18" s="113" t="s">
        <v>146</v>
      </c>
      <c r="H18" s="49"/>
      <c r="I18" t="s">
        <v>148</v>
      </c>
      <c r="J18" s="113" t="s">
        <v>147</v>
      </c>
      <c r="K18" t="s">
        <v>149</v>
      </c>
      <c r="M18" s="49">
        <v>5568</v>
      </c>
    </row>
    <row r="19" spans="1:13" ht="18.2" customHeight="1" x14ac:dyDescent="0.25">
      <c r="A19">
        <v>18</v>
      </c>
      <c r="B19" s="19">
        <v>53103</v>
      </c>
      <c r="C19" s="61"/>
      <c r="D19" s="19"/>
      <c r="E19" s="78" t="s">
        <v>19</v>
      </c>
      <c r="F19" s="74"/>
      <c r="G19" s="113" t="s">
        <v>146</v>
      </c>
      <c r="H19" s="49"/>
      <c r="I19" t="s">
        <v>148</v>
      </c>
      <c r="J19" s="113" t="s">
        <v>147</v>
      </c>
      <c r="K19" t="s">
        <v>149</v>
      </c>
      <c r="M19" s="49">
        <v>2967</v>
      </c>
    </row>
    <row r="20" spans="1:13" ht="18.2" customHeight="1" x14ac:dyDescent="0.25">
      <c r="A20">
        <v>19</v>
      </c>
      <c r="B20" s="19">
        <v>53362</v>
      </c>
      <c r="C20" s="61"/>
      <c r="D20" s="19"/>
      <c r="E20" s="78" t="s">
        <v>20</v>
      </c>
      <c r="F20" s="74"/>
      <c r="G20" s="113" t="s">
        <v>146</v>
      </c>
      <c r="H20" s="49"/>
      <c r="I20" t="s">
        <v>148</v>
      </c>
      <c r="J20" s="113" t="s">
        <v>147</v>
      </c>
      <c r="K20" t="s">
        <v>149</v>
      </c>
      <c r="M20" s="49">
        <v>3052</v>
      </c>
    </row>
    <row r="21" spans="1:13" ht="18.2" customHeight="1" x14ac:dyDescent="0.25">
      <c r="A21">
        <v>20</v>
      </c>
      <c r="B21" s="19">
        <v>53102</v>
      </c>
      <c r="C21" s="61"/>
      <c r="D21" s="19"/>
      <c r="E21" s="78" t="s">
        <v>21</v>
      </c>
      <c r="F21" s="74"/>
      <c r="G21" s="113" t="s">
        <v>146</v>
      </c>
      <c r="H21" s="49"/>
      <c r="I21" t="s">
        <v>148</v>
      </c>
      <c r="J21" s="113" t="s">
        <v>147</v>
      </c>
      <c r="K21" t="s">
        <v>149</v>
      </c>
      <c r="M21" s="49">
        <v>3516</v>
      </c>
    </row>
    <row r="22" spans="1:13" ht="18.2" customHeight="1" x14ac:dyDescent="0.25">
      <c r="A22">
        <v>21</v>
      </c>
      <c r="B22" s="19">
        <v>53460</v>
      </c>
      <c r="C22" s="61"/>
      <c r="D22" s="19"/>
      <c r="E22" s="78" t="s">
        <v>22</v>
      </c>
      <c r="F22" s="74"/>
      <c r="G22" s="113" t="s">
        <v>146</v>
      </c>
      <c r="H22" s="49"/>
      <c r="I22" t="s">
        <v>148</v>
      </c>
      <c r="J22" s="113" t="s">
        <v>147</v>
      </c>
      <c r="K22" t="s">
        <v>149</v>
      </c>
      <c r="M22" s="49">
        <v>3736</v>
      </c>
    </row>
    <row r="23" spans="1:13" ht="18.2" customHeight="1" x14ac:dyDescent="0.25">
      <c r="A23">
        <v>22</v>
      </c>
      <c r="B23" s="19">
        <v>53461</v>
      </c>
      <c r="C23" s="61"/>
      <c r="D23" s="19"/>
      <c r="E23" s="78" t="s">
        <v>23</v>
      </c>
      <c r="F23" s="74"/>
      <c r="G23" s="113" t="s">
        <v>146</v>
      </c>
      <c r="H23" s="49"/>
      <c r="I23" t="s">
        <v>148</v>
      </c>
      <c r="J23" s="113" t="s">
        <v>147</v>
      </c>
      <c r="K23" t="s">
        <v>149</v>
      </c>
      <c r="M23" s="49">
        <v>4236</v>
      </c>
    </row>
    <row r="24" spans="1:13" ht="18.2" customHeight="1" x14ac:dyDescent="0.25">
      <c r="A24">
        <v>23</v>
      </c>
      <c r="B24" s="19">
        <v>53110</v>
      </c>
      <c r="C24" s="61"/>
      <c r="D24" s="19"/>
      <c r="E24" s="78" t="s">
        <v>24</v>
      </c>
      <c r="F24" s="74"/>
      <c r="G24" s="113" t="s">
        <v>146</v>
      </c>
      <c r="H24" s="49"/>
      <c r="I24" t="s">
        <v>148</v>
      </c>
      <c r="J24" s="113" t="s">
        <v>147</v>
      </c>
      <c r="K24" t="s">
        <v>149</v>
      </c>
      <c r="M24" s="49">
        <v>1366</v>
      </c>
    </row>
    <row r="25" spans="1:13" ht="18.2" customHeight="1" x14ac:dyDescent="0.25">
      <c r="A25">
        <v>24</v>
      </c>
      <c r="B25" s="19">
        <v>56452</v>
      </c>
      <c r="C25" s="61"/>
      <c r="D25" s="19"/>
      <c r="E25" s="78" t="s">
        <v>25</v>
      </c>
      <c r="F25" s="74"/>
      <c r="G25" s="113" t="s">
        <v>146</v>
      </c>
      <c r="H25" s="49"/>
      <c r="I25" t="s">
        <v>148</v>
      </c>
      <c r="J25" s="113" t="s">
        <v>147</v>
      </c>
      <c r="K25" t="s">
        <v>149</v>
      </c>
      <c r="M25" s="49">
        <v>1237</v>
      </c>
    </row>
    <row r="26" spans="1:13" ht="18.2" customHeight="1" x14ac:dyDescent="0.25">
      <c r="A26">
        <v>25</v>
      </c>
      <c r="B26" s="19">
        <v>52484</v>
      </c>
      <c r="C26" s="61"/>
      <c r="D26" s="19"/>
      <c r="E26" s="78" t="s">
        <v>11</v>
      </c>
      <c r="F26" s="74"/>
      <c r="G26" s="113" t="s">
        <v>146</v>
      </c>
      <c r="H26" s="49"/>
      <c r="I26" t="s">
        <v>148</v>
      </c>
      <c r="J26" s="113" t="s">
        <v>147</v>
      </c>
      <c r="K26" t="s">
        <v>149</v>
      </c>
      <c r="M26" s="49">
        <v>1506</v>
      </c>
    </row>
    <row r="27" spans="1:13" ht="18.2" customHeight="1" x14ac:dyDescent="0.25">
      <c r="A27">
        <v>26</v>
      </c>
      <c r="B27" s="19">
        <v>42043</v>
      </c>
      <c r="C27" s="61"/>
      <c r="D27" s="19"/>
      <c r="E27" s="78" t="s">
        <v>12</v>
      </c>
      <c r="F27" s="74"/>
      <c r="G27" s="113" t="s">
        <v>146</v>
      </c>
      <c r="H27" s="49"/>
      <c r="I27" t="s">
        <v>148</v>
      </c>
      <c r="J27" s="113" t="s">
        <v>147</v>
      </c>
      <c r="K27" t="s">
        <v>149</v>
      </c>
      <c r="M27" s="49">
        <v>6985</v>
      </c>
    </row>
    <row r="28" spans="1:13" ht="18.2" customHeight="1" x14ac:dyDescent="0.25">
      <c r="A28">
        <v>27</v>
      </c>
      <c r="B28" s="19">
        <v>49200</v>
      </c>
      <c r="C28" s="61"/>
      <c r="D28" s="19"/>
      <c r="E28" s="78" t="s">
        <v>13</v>
      </c>
      <c r="F28" s="74"/>
      <c r="G28" s="113" t="s">
        <v>146</v>
      </c>
      <c r="H28" s="49"/>
      <c r="I28" t="s">
        <v>148</v>
      </c>
      <c r="J28" s="113" t="s">
        <v>147</v>
      </c>
      <c r="K28" t="s">
        <v>149</v>
      </c>
      <c r="M28" s="49">
        <v>729</v>
      </c>
    </row>
    <row r="29" spans="1:13" ht="18.2" customHeight="1" thickBot="1" x14ac:dyDescent="0.3">
      <c r="A29">
        <v>28</v>
      </c>
      <c r="B29" s="20">
        <v>38883</v>
      </c>
      <c r="C29" s="62"/>
      <c r="D29" s="20"/>
      <c r="E29" s="79" t="s">
        <v>14</v>
      </c>
      <c r="F29" s="74"/>
      <c r="G29" s="113" t="s">
        <v>146</v>
      </c>
      <c r="H29" s="49"/>
      <c r="I29" t="s">
        <v>148</v>
      </c>
      <c r="J29" s="113" t="s">
        <v>147</v>
      </c>
      <c r="K29" t="s">
        <v>149</v>
      </c>
      <c r="M29" s="49">
        <v>776</v>
      </c>
    </row>
    <row r="30" spans="1:13" ht="54" customHeight="1" x14ac:dyDescent="0.25">
      <c r="A30">
        <v>29</v>
      </c>
      <c r="B30" s="16">
        <v>59423</v>
      </c>
      <c r="C30" s="57"/>
      <c r="D30" s="16"/>
      <c r="E30" s="76" t="s">
        <v>26</v>
      </c>
      <c r="F30" s="74"/>
      <c r="G30" s="113" t="s">
        <v>146</v>
      </c>
      <c r="H30" s="74"/>
      <c r="I30" t="s">
        <v>148</v>
      </c>
      <c r="J30" s="113" t="s">
        <v>147</v>
      </c>
      <c r="K30" t="s">
        <v>149</v>
      </c>
      <c r="M30" s="74"/>
    </row>
    <row r="31" spans="1:13" ht="26.25" customHeight="1" x14ac:dyDescent="0.25">
      <c r="A31">
        <v>30</v>
      </c>
      <c r="B31" s="10">
        <v>58642</v>
      </c>
      <c r="C31" s="58"/>
      <c r="D31" s="10"/>
      <c r="E31" s="77" t="s">
        <v>27</v>
      </c>
      <c r="F31" s="74"/>
      <c r="G31" s="113" t="s">
        <v>146</v>
      </c>
      <c r="H31" s="49"/>
      <c r="I31" t="s">
        <v>148</v>
      </c>
      <c r="J31" s="113" t="s">
        <v>147</v>
      </c>
      <c r="K31" t="s">
        <v>149</v>
      </c>
      <c r="M31" s="49">
        <v>4100</v>
      </c>
    </row>
    <row r="32" spans="1:13" ht="28.5" customHeight="1" x14ac:dyDescent="0.25">
      <c r="A32">
        <v>31</v>
      </c>
      <c r="B32" s="11">
        <v>64604</v>
      </c>
      <c r="C32" s="58"/>
      <c r="D32" s="11"/>
      <c r="E32" s="81" t="s">
        <v>28</v>
      </c>
      <c r="F32" s="74"/>
      <c r="G32" s="113" t="s">
        <v>146</v>
      </c>
      <c r="H32" s="49"/>
      <c r="I32" t="s">
        <v>148</v>
      </c>
      <c r="J32" s="113" t="s">
        <v>147</v>
      </c>
      <c r="K32" t="s">
        <v>149</v>
      </c>
      <c r="M32" s="49">
        <v>3321</v>
      </c>
    </row>
    <row r="33" spans="1:13" ht="26.25" customHeight="1" x14ac:dyDescent="0.25">
      <c r="A33">
        <v>32</v>
      </c>
      <c r="B33" s="12" t="s">
        <v>29</v>
      </c>
      <c r="C33" s="58"/>
      <c r="D33" s="12"/>
      <c r="E33" s="82" t="s">
        <v>30</v>
      </c>
      <c r="F33" s="74"/>
      <c r="G33" s="113" t="s">
        <v>146</v>
      </c>
      <c r="H33" s="49"/>
      <c r="I33" t="s">
        <v>148</v>
      </c>
      <c r="J33" s="113" t="s">
        <v>147</v>
      </c>
      <c r="K33" t="s">
        <v>149</v>
      </c>
      <c r="M33" s="49">
        <v>4797</v>
      </c>
    </row>
    <row r="34" spans="1:13" ht="20.25" customHeight="1" x14ac:dyDescent="0.25">
      <c r="A34">
        <v>33</v>
      </c>
      <c r="B34" s="13">
        <v>61604</v>
      </c>
      <c r="C34" s="58"/>
      <c r="D34" s="13"/>
      <c r="E34" s="82" t="s">
        <v>91</v>
      </c>
      <c r="F34" s="74"/>
      <c r="G34" s="113" t="s">
        <v>146</v>
      </c>
      <c r="H34" s="49"/>
      <c r="I34" t="s">
        <v>148</v>
      </c>
      <c r="J34" s="113" t="s">
        <v>147</v>
      </c>
      <c r="K34" t="s">
        <v>149</v>
      </c>
      <c r="M34" s="49">
        <v>4151</v>
      </c>
    </row>
    <row r="35" spans="1:13" ht="23.25" customHeight="1" x14ac:dyDescent="0.25">
      <c r="A35">
        <v>34</v>
      </c>
      <c r="B35" s="13">
        <v>57821</v>
      </c>
      <c r="C35" s="58"/>
      <c r="D35" s="13"/>
      <c r="E35" s="83" t="s">
        <v>31</v>
      </c>
      <c r="F35" s="74"/>
      <c r="G35" s="113" t="s">
        <v>146</v>
      </c>
      <c r="H35" s="49"/>
      <c r="I35" t="s">
        <v>148</v>
      </c>
      <c r="J35" s="113" t="s">
        <v>147</v>
      </c>
      <c r="K35" t="s">
        <v>149</v>
      </c>
      <c r="M35" s="49">
        <v>1564</v>
      </c>
    </row>
    <row r="36" spans="1:13" ht="18.2" customHeight="1" x14ac:dyDescent="0.25">
      <c r="A36">
        <v>35</v>
      </c>
      <c r="B36" s="8">
        <v>58379</v>
      </c>
      <c r="C36" s="58"/>
      <c r="D36" s="8"/>
      <c r="E36" s="83" t="s">
        <v>32</v>
      </c>
      <c r="F36" s="74"/>
      <c r="G36" s="113" t="s">
        <v>146</v>
      </c>
      <c r="H36" s="49"/>
      <c r="I36" t="s">
        <v>148</v>
      </c>
      <c r="J36" s="113" t="s">
        <v>147</v>
      </c>
      <c r="K36" t="s">
        <v>149</v>
      </c>
      <c r="M36" s="49">
        <v>896</v>
      </c>
    </row>
    <row r="37" spans="1:13" ht="21" customHeight="1" x14ac:dyDescent="0.25">
      <c r="A37">
        <v>36</v>
      </c>
      <c r="B37" s="13">
        <v>57825</v>
      </c>
      <c r="C37" s="58"/>
      <c r="D37" s="13"/>
      <c r="E37" s="84" t="s">
        <v>33</v>
      </c>
      <c r="F37" s="74"/>
      <c r="G37" s="113" t="s">
        <v>146</v>
      </c>
      <c r="H37" s="49"/>
      <c r="I37" t="s">
        <v>148</v>
      </c>
      <c r="J37" s="113" t="s">
        <v>147</v>
      </c>
      <c r="K37" t="s">
        <v>149</v>
      </c>
      <c r="M37" s="49">
        <v>2818</v>
      </c>
    </row>
    <row r="38" spans="1:13" ht="24" customHeight="1" x14ac:dyDescent="0.25">
      <c r="A38">
        <v>37</v>
      </c>
      <c r="B38" s="13">
        <v>57826</v>
      </c>
      <c r="C38" s="58"/>
      <c r="D38" s="13"/>
      <c r="E38" s="84" t="s">
        <v>34</v>
      </c>
      <c r="F38" s="74"/>
      <c r="G38" s="113" t="s">
        <v>146</v>
      </c>
      <c r="H38" s="49"/>
      <c r="I38" t="s">
        <v>148</v>
      </c>
      <c r="J38" s="113" t="s">
        <v>147</v>
      </c>
      <c r="K38" t="s">
        <v>149</v>
      </c>
      <c r="M38" s="49">
        <v>3236</v>
      </c>
    </row>
    <row r="39" spans="1:13" ht="22.5" customHeight="1" x14ac:dyDescent="0.25">
      <c r="A39">
        <v>38</v>
      </c>
      <c r="B39" s="13">
        <v>57827</v>
      </c>
      <c r="C39" s="58"/>
      <c r="D39" s="13"/>
      <c r="E39" s="84" t="s">
        <v>35</v>
      </c>
      <c r="F39" s="74"/>
      <c r="G39" s="113" t="s">
        <v>146</v>
      </c>
      <c r="H39" s="49"/>
      <c r="I39" t="s">
        <v>148</v>
      </c>
      <c r="J39" s="113" t="s">
        <v>147</v>
      </c>
      <c r="K39" t="s">
        <v>149</v>
      </c>
      <c r="M39" s="49">
        <v>3681</v>
      </c>
    </row>
    <row r="40" spans="1:13" ht="23.25" customHeight="1" x14ac:dyDescent="0.25">
      <c r="A40">
        <v>39</v>
      </c>
      <c r="B40" s="13">
        <v>57828</v>
      </c>
      <c r="C40" s="58"/>
      <c r="D40" s="13"/>
      <c r="E40" s="84" t="s">
        <v>36</v>
      </c>
      <c r="F40" s="74"/>
      <c r="G40" s="113" t="s">
        <v>146</v>
      </c>
      <c r="H40" s="49"/>
      <c r="I40" t="s">
        <v>148</v>
      </c>
      <c r="J40" s="113" t="s">
        <v>147</v>
      </c>
      <c r="K40" t="s">
        <v>149</v>
      </c>
      <c r="M40" s="49">
        <v>4100</v>
      </c>
    </row>
    <row r="41" spans="1:13" ht="18.75" customHeight="1" x14ac:dyDescent="0.25">
      <c r="A41">
        <v>40</v>
      </c>
      <c r="B41" s="13">
        <v>57829</v>
      </c>
      <c r="C41" s="58"/>
      <c r="D41" s="13"/>
      <c r="E41" s="84" t="s">
        <v>37</v>
      </c>
      <c r="F41" s="74"/>
      <c r="G41" s="113" t="s">
        <v>146</v>
      </c>
      <c r="H41" s="49"/>
      <c r="I41" t="s">
        <v>148</v>
      </c>
      <c r="J41" s="113" t="s">
        <v>147</v>
      </c>
      <c r="K41" t="s">
        <v>149</v>
      </c>
      <c r="M41" s="49">
        <v>4518</v>
      </c>
    </row>
    <row r="42" spans="1:13" ht="18.2" customHeight="1" x14ac:dyDescent="0.25">
      <c r="A42">
        <v>41</v>
      </c>
      <c r="B42" s="8">
        <v>57841</v>
      </c>
      <c r="C42" s="58"/>
      <c r="D42" s="8"/>
      <c r="E42" s="83" t="s">
        <v>38</v>
      </c>
      <c r="F42" s="74"/>
      <c r="G42" s="113" t="s">
        <v>146</v>
      </c>
      <c r="H42" s="49"/>
      <c r="I42" t="s">
        <v>148</v>
      </c>
      <c r="J42" s="113" t="s">
        <v>147</v>
      </c>
      <c r="K42" t="s">
        <v>149</v>
      </c>
      <c r="M42" s="49">
        <v>2056</v>
      </c>
    </row>
    <row r="43" spans="1:13" ht="23.25" customHeight="1" x14ac:dyDescent="0.25">
      <c r="A43">
        <v>42</v>
      </c>
      <c r="B43" s="13">
        <v>57831</v>
      </c>
      <c r="C43" s="58"/>
      <c r="D43" s="13"/>
      <c r="E43" s="84" t="s">
        <v>39</v>
      </c>
      <c r="F43" s="74"/>
      <c r="G43" s="113" t="s">
        <v>146</v>
      </c>
      <c r="H43" s="49"/>
      <c r="I43" t="s">
        <v>148</v>
      </c>
      <c r="J43" s="113" t="s">
        <v>147</v>
      </c>
      <c r="K43" t="s">
        <v>149</v>
      </c>
      <c r="M43" s="49">
        <v>2818</v>
      </c>
    </row>
    <row r="44" spans="1:13" ht="22.5" customHeight="1" x14ac:dyDescent="0.25">
      <c r="A44">
        <v>43</v>
      </c>
      <c r="B44" s="13">
        <v>57832</v>
      </c>
      <c r="C44" s="58"/>
      <c r="D44" s="13"/>
      <c r="E44" s="84" t="s">
        <v>40</v>
      </c>
      <c r="F44" s="74"/>
      <c r="G44" s="113" t="s">
        <v>146</v>
      </c>
      <c r="H44" s="49"/>
      <c r="I44" t="s">
        <v>148</v>
      </c>
      <c r="J44" s="113" t="s">
        <v>147</v>
      </c>
      <c r="K44" t="s">
        <v>149</v>
      </c>
      <c r="M44" s="49">
        <v>3236</v>
      </c>
    </row>
    <row r="45" spans="1:13" ht="21.75" customHeight="1" x14ac:dyDescent="0.25">
      <c r="A45">
        <v>44</v>
      </c>
      <c r="B45" s="13">
        <v>57833</v>
      </c>
      <c r="C45" s="58"/>
      <c r="D45" s="13"/>
      <c r="E45" s="84" t="s">
        <v>41</v>
      </c>
      <c r="F45" s="74"/>
      <c r="G45" s="113" t="s">
        <v>146</v>
      </c>
      <c r="H45" s="49"/>
      <c r="I45" t="s">
        <v>148</v>
      </c>
      <c r="J45" s="113" t="s">
        <v>147</v>
      </c>
      <c r="K45" t="s">
        <v>149</v>
      </c>
      <c r="M45" s="49">
        <v>3681</v>
      </c>
    </row>
    <row r="46" spans="1:13" ht="21.75" customHeight="1" x14ac:dyDescent="0.25">
      <c r="A46">
        <v>45</v>
      </c>
      <c r="B46" s="13">
        <v>57834</v>
      </c>
      <c r="C46" s="58"/>
      <c r="D46" s="13"/>
      <c r="E46" s="84" t="s">
        <v>42</v>
      </c>
      <c r="F46" s="74"/>
      <c r="G46" s="113" t="s">
        <v>146</v>
      </c>
      <c r="H46" s="49"/>
      <c r="I46" t="s">
        <v>148</v>
      </c>
      <c r="J46" s="113" t="s">
        <v>147</v>
      </c>
      <c r="K46" t="s">
        <v>149</v>
      </c>
      <c r="M46" s="49">
        <v>4100</v>
      </c>
    </row>
    <row r="47" spans="1:13" ht="21.75" customHeight="1" x14ac:dyDescent="0.25">
      <c r="A47">
        <v>46</v>
      </c>
      <c r="B47" s="13">
        <v>57835</v>
      </c>
      <c r="C47" s="58"/>
      <c r="D47" s="13"/>
      <c r="E47" s="84" t="s">
        <v>43</v>
      </c>
      <c r="F47" s="74"/>
      <c r="G47" s="113" t="s">
        <v>146</v>
      </c>
      <c r="H47" s="49"/>
      <c r="I47" t="s">
        <v>148</v>
      </c>
      <c r="J47" s="113" t="s">
        <v>147</v>
      </c>
      <c r="K47" t="s">
        <v>149</v>
      </c>
      <c r="M47" s="49">
        <v>4518</v>
      </c>
    </row>
    <row r="48" spans="1:13" ht="18" customHeight="1" x14ac:dyDescent="0.25">
      <c r="A48">
        <v>47</v>
      </c>
      <c r="B48" s="13">
        <v>57845</v>
      </c>
      <c r="C48" s="58"/>
      <c r="D48" s="13"/>
      <c r="E48" s="83" t="s">
        <v>44</v>
      </c>
      <c r="F48" s="74"/>
      <c r="G48" s="113" t="s">
        <v>146</v>
      </c>
      <c r="H48" s="49"/>
      <c r="I48" t="s">
        <v>148</v>
      </c>
      <c r="J48" s="113" t="s">
        <v>147</v>
      </c>
      <c r="K48" t="s">
        <v>149</v>
      </c>
      <c r="M48" s="49">
        <v>1007</v>
      </c>
    </row>
    <row r="49" spans="1:13" ht="18.2" customHeight="1" x14ac:dyDescent="0.25">
      <c r="A49">
        <v>48</v>
      </c>
      <c r="B49" s="8">
        <v>57831</v>
      </c>
      <c r="C49" s="58"/>
      <c r="D49" s="8"/>
      <c r="E49" s="83" t="s">
        <v>45</v>
      </c>
      <c r="F49" s="74"/>
      <c r="G49" s="113" t="s">
        <v>146</v>
      </c>
      <c r="H49" s="49"/>
      <c r="I49" t="s">
        <v>148</v>
      </c>
      <c r="J49" s="113" t="s">
        <v>147</v>
      </c>
      <c r="K49" t="s">
        <v>149</v>
      </c>
      <c r="M49" s="49">
        <v>2056</v>
      </c>
    </row>
    <row r="50" spans="1:13" ht="18.2" customHeight="1" x14ac:dyDescent="0.25">
      <c r="A50">
        <v>49</v>
      </c>
      <c r="B50" s="8">
        <v>57823</v>
      </c>
      <c r="C50" s="58"/>
      <c r="D50" s="8"/>
      <c r="E50" s="83" t="s">
        <v>46</v>
      </c>
      <c r="F50" s="74"/>
      <c r="G50" s="113" t="s">
        <v>146</v>
      </c>
      <c r="H50" s="49"/>
      <c r="I50" t="s">
        <v>148</v>
      </c>
      <c r="J50" s="113" t="s">
        <v>147</v>
      </c>
      <c r="K50" t="s">
        <v>149</v>
      </c>
      <c r="M50" s="49">
        <v>2040</v>
      </c>
    </row>
    <row r="51" spans="1:13" ht="18.2" customHeight="1" x14ac:dyDescent="0.25">
      <c r="A51">
        <v>50</v>
      </c>
      <c r="B51" s="8">
        <v>49200</v>
      </c>
      <c r="C51" s="58"/>
      <c r="D51" s="8"/>
      <c r="E51" s="83" t="s">
        <v>47</v>
      </c>
      <c r="F51" s="74"/>
      <c r="G51" s="113" t="s">
        <v>146</v>
      </c>
      <c r="H51" s="49"/>
      <c r="I51" t="s">
        <v>148</v>
      </c>
      <c r="J51" s="113" t="s">
        <v>147</v>
      </c>
      <c r="K51" t="s">
        <v>149</v>
      </c>
      <c r="M51" s="49">
        <v>729</v>
      </c>
    </row>
    <row r="52" spans="1:13" ht="18.2" customHeight="1" x14ac:dyDescent="0.25">
      <c r="A52">
        <v>51</v>
      </c>
      <c r="B52" s="8">
        <v>57844</v>
      </c>
      <c r="C52" s="58"/>
      <c r="D52" s="8"/>
      <c r="E52" s="83" t="s">
        <v>48</v>
      </c>
      <c r="F52" s="74"/>
      <c r="G52" s="113" t="s">
        <v>146</v>
      </c>
      <c r="H52" s="49"/>
      <c r="I52" t="s">
        <v>148</v>
      </c>
      <c r="J52" s="113" t="s">
        <v>147</v>
      </c>
      <c r="K52" t="s">
        <v>149</v>
      </c>
      <c r="M52" s="49">
        <v>1230</v>
      </c>
    </row>
    <row r="53" spans="1:13" ht="18.2" customHeight="1" x14ac:dyDescent="0.25">
      <c r="A53">
        <v>52</v>
      </c>
      <c r="B53" s="8">
        <v>38883</v>
      </c>
      <c r="C53" s="58"/>
      <c r="D53" s="8"/>
      <c r="E53" s="83" t="s">
        <v>49</v>
      </c>
      <c r="F53" s="74"/>
      <c r="G53" s="113" t="s">
        <v>146</v>
      </c>
      <c r="H53" s="49"/>
      <c r="I53" t="s">
        <v>148</v>
      </c>
      <c r="J53" s="113" t="s">
        <v>147</v>
      </c>
      <c r="K53" t="s">
        <v>149</v>
      </c>
      <c r="M53" s="49">
        <v>776</v>
      </c>
    </row>
    <row r="54" spans="1:13" ht="18.2" customHeight="1" x14ac:dyDescent="0.25">
      <c r="A54">
        <v>53</v>
      </c>
      <c r="B54" s="8">
        <v>38846</v>
      </c>
      <c r="C54" s="58"/>
      <c r="D54" s="8"/>
      <c r="E54" s="83" t="s">
        <v>50</v>
      </c>
      <c r="F54" s="74"/>
      <c r="G54" s="113" t="s">
        <v>146</v>
      </c>
      <c r="H54" s="49"/>
      <c r="I54" t="s">
        <v>148</v>
      </c>
      <c r="J54" s="113" t="s">
        <v>147</v>
      </c>
      <c r="K54" t="s">
        <v>149</v>
      </c>
      <c r="M54" s="49">
        <v>670</v>
      </c>
    </row>
    <row r="55" spans="1:13" ht="18.2" customHeight="1" x14ac:dyDescent="0.25">
      <c r="A55">
        <v>54</v>
      </c>
      <c r="B55" s="8">
        <v>38846</v>
      </c>
      <c r="C55" s="58"/>
      <c r="D55" s="8"/>
      <c r="E55" s="83" t="s">
        <v>51</v>
      </c>
      <c r="F55" s="74"/>
      <c r="G55" s="113" t="s">
        <v>146</v>
      </c>
      <c r="H55" s="49"/>
      <c r="I55" t="s">
        <v>148</v>
      </c>
      <c r="J55" s="113" t="s">
        <v>147</v>
      </c>
      <c r="K55" t="s">
        <v>149</v>
      </c>
      <c r="M55" s="49">
        <v>4152</v>
      </c>
    </row>
    <row r="56" spans="1:13" ht="18.2" customHeight="1" x14ac:dyDescent="0.25">
      <c r="A56">
        <v>55</v>
      </c>
      <c r="B56" s="8">
        <v>52669</v>
      </c>
      <c r="C56" s="58"/>
      <c r="D56" s="8"/>
      <c r="E56" s="83" t="s">
        <v>52</v>
      </c>
      <c r="F56" s="74"/>
      <c r="G56" s="113" t="s">
        <v>146</v>
      </c>
      <c r="H56" s="49"/>
      <c r="I56" t="s">
        <v>148</v>
      </c>
      <c r="J56" s="113" t="s">
        <v>147</v>
      </c>
      <c r="K56" t="s">
        <v>149</v>
      </c>
      <c r="M56" s="49">
        <v>728</v>
      </c>
    </row>
    <row r="57" spans="1:13" ht="18.2" customHeight="1" x14ac:dyDescent="0.25">
      <c r="A57">
        <v>56</v>
      </c>
      <c r="B57" s="8">
        <v>52582</v>
      </c>
      <c r="C57" s="58"/>
      <c r="D57" s="8"/>
      <c r="E57" s="83" t="s">
        <v>53</v>
      </c>
      <c r="F57" s="74"/>
      <c r="G57" s="113" t="s">
        <v>146</v>
      </c>
      <c r="H57" s="49"/>
      <c r="I57" t="s">
        <v>148</v>
      </c>
      <c r="J57" s="113" t="s">
        <v>147</v>
      </c>
      <c r="K57" t="s">
        <v>149</v>
      </c>
      <c r="M57" s="49">
        <v>4416</v>
      </c>
    </row>
    <row r="58" spans="1:13" ht="18.2" customHeight="1" x14ac:dyDescent="0.25">
      <c r="A58">
        <v>57</v>
      </c>
      <c r="B58" s="8">
        <v>57458</v>
      </c>
      <c r="C58" s="58"/>
      <c r="D58" s="8"/>
      <c r="E58" s="83" t="s">
        <v>54</v>
      </c>
      <c r="F58" s="74"/>
      <c r="G58" s="113" t="s">
        <v>146</v>
      </c>
      <c r="H58" s="49"/>
      <c r="I58" t="s">
        <v>148</v>
      </c>
      <c r="J58" s="113" t="s">
        <v>147</v>
      </c>
      <c r="K58" t="s">
        <v>149</v>
      </c>
      <c r="M58" s="49">
        <v>2069</v>
      </c>
    </row>
    <row r="59" spans="1:13" ht="18.2" customHeight="1" x14ac:dyDescent="0.25">
      <c r="A59">
        <v>58</v>
      </c>
      <c r="B59" s="8">
        <v>57454</v>
      </c>
      <c r="C59" s="58"/>
      <c r="D59" s="8"/>
      <c r="E59" s="83" t="s">
        <v>55</v>
      </c>
      <c r="F59" s="74"/>
      <c r="G59" s="113" t="s">
        <v>146</v>
      </c>
      <c r="H59" s="49"/>
      <c r="I59" t="s">
        <v>148</v>
      </c>
      <c r="J59" s="113" t="s">
        <v>147</v>
      </c>
      <c r="K59" t="s">
        <v>149</v>
      </c>
      <c r="M59" s="49">
        <v>1398</v>
      </c>
    </row>
    <row r="60" spans="1:13" ht="17.25" customHeight="1" x14ac:dyDescent="0.25">
      <c r="A60">
        <v>59</v>
      </c>
      <c r="B60" s="13">
        <v>34640</v>
      </c>
      <c r="C60" s="58"/>
      <c r="D60" s="13"/>
      <c r="E60" s="83" t="s">
        <v>56</v>
      </c>
      <c r="F60" s="74"/>
      <c r="G60" s="113" t="s">
        <v>146</v>
      </c>
      <c r="H60" s="74"/>
      <c r="I60" t="s">
        <v>148</v>
      </c>
      <c r="J60" s="113" t="s">
        <v>147</v>
      </c>
      <c r="K60" t="s">
        <v>149</v>
      </c>
      <c r="M60" s="74"/>
    </row>
    <row r="61" spans="1:13" ht="18.2" customHeight="1" x14ac:dyDescent="0.25">
      <c r="A61">
        <v>60</v>
      </c>
      <c r="B61" s="8">
        <v>34086</v>
      </c>
      <c r="C61" s="58"/>
      <c r="D61" s="8"/>
      <c r="E61" s="83" t="s">
        <v>57</v>
      </c>
      <c r="F61" s="74"/>
      <c r="G61" s="113" t="s">
        <v>146</v>
      </c>
      <c r="H61" s="49"/>
      <c r="I61" t="s">
        <v>148</v>
      </c>
      <c r="J61" s="113" t="s">
        <v>147</v>
      </c>
      <c r="K61" t="s">
        <v>149</v>
      </c>
      <c r="M61" s="49">
        <v>5855</v>
      </c>
    </row>
    <row r="62" spans="1:13" ht="18.2" customHeight="1" x14ac:dyDescent="0.25">
      <c r="A62">
        <v>61</v>
      </c>
      <c r="B62" s="8">
        <v>22771</v>
      </c>
      <c r="C62" s="58"/>
      <c r="D62" s="8"/>
      <c r="E62" s="83" t="s">
        <v>58</v>
      </c>
      <c r="F62" s="74"/>
      <c r="G62" s="113" t="s">
        <v>146</v>
      </c>
      <c r="H62" s="49"/>
      <c r="I62" t="s">
        <v>148</v>
      </c>
      <c r="J62" s="113" t="s">
        <v>147</v>
      </c>
      <c r="K62" t="s">
        <v>149</v>
      </c>
      <c r="M62" s="49">
        <v>912</v>
      </c>
    </row>
    <row r="63" spans="1:13" ht="18.2" customHeight="1" x14ac:dyDescent="0.25">
      <c r="A63">
        <v>62</v>
      </c>
      <c r="B63" s="8">
        <v>34117</v>
      </c>
      <c r="C63" s="58"/>
      <c r="D63" s="8"/>
      <c r="E63" s="83" t="s">
        <v>59</v>
      </c>
      <c r="F63" s="74"/>
      <c r="G63" s="113" t="s">
        <v>146</v>
      </c>
      <c r="H63" s="49"/>
      <c r="I63" t="s">
        <v>148</v>
      </c>
      <c r="J63" s="113" t="s">
        <v>147</v>
      </c>
      <c r="K63" t="s">
        <v>149</v>
      </c>
      <c r="M63" s="49">
        <v>1123</v>
      </c>
    </row>
    <row r="64" spans="1:13" ht="18.75" customHeight="1" thickBot="1" x14ac:dyDescent="0.3">
      <c r="A64">
        <v>63</v>
      </c>
      <c r="B64" s="21">
        <v>21512</v>
      </c>
      <c r="C64" s="59"/>
      <c r="D64" s="21"/>
      <c r="E64" s="85" t="s">
        <v>60</v>
      </c>
      <c r="F64" s="74"/>
      <c r="G64" s="113" t="s">
        <v>146</v>
      </c>
      <c r="H64" s="49"/>
      <c r="I64" t="s">
        <v>148</v>
      </c>
      <c r="J64" s="113" t="s">
        <v>147</v>
      </c>
      <c r="K64" t="s">
        <v>149</v>
      </c>
      <c r="M64" s="49">
        <v>11004</v>
      </c>
    </row>
    <row r="65" spans="1:13" ht="18.2" customHeight="1" x14ac:dyDescent="0.25">
      <c r="A65">
        <v>64</v>
      </c>
      <c r="B65" s="22">
        <v>21521</v>
      </c>
      <c r="C65" s="54"/>
      <c r="D65" s="22"/>
      <c r="E65" s="86" t="s">
        <v>62</v>
      </c>
      <c r="F65" s="74"/>
      <c r="G65" s="113" t="s">
        <v>146</v>
      </c>
      <c r="H65" s="49"/>
      <c r="I65" t="s">
        <v>148</v>
      </c>
      <c r="J65" s="113" t="s">
        <v>147</v>
      </c>
      <c r="K65" t="s">
        <v>149</v>
      </c>
      <c r="M65" s="49">
        <v>11444</v>
      </c>
    </row>
    <row r="66" spans="1:13" ht="18.2" customHeight="1" x14ac:dyDescent="0.25">
      <c r="A66">
        <v>65</v>
      </c>
      <c r="B66" s="8">
        <v>21522</v>
      </c>
      <c r="C66" s="55"/>
      <c r="D66" s="8"/>
      <c r="E66" s="83" t="s">
        <v>63</v>
      </c>
      <c r="F66" s="74"/>
      <c r="G66" s="113" t="s">
        <v>146</v>
      </c>
      <c r="H66" s="49"/>
      <c r="I66" t="s">
        <v>148</v>
      </c>
      <c r="J66" s="113" t="s">
        <v>147</v>
      </c>
      <c r="K66" t="s">
        <v>149</v>
      </c>
      <c r="M66" s="49">
        <v>10048</v>
      </c>
    </row>
    <row r="67" spans="1:13" ht="18.2" customHeight="1" x14ac:dyDescent="0.25">
      <c r="A67">
        <v>66</v>
      </c>
      <c r="B67" s="8">
        <v>21524</v>
      </c>
      <c r="C67" s="55"/>
      <c r="D67" s="8"/>
      <c r="E67" s="83" t="s">
        <v>64</v>
      </c>
      <c r="F67" s="74"/>
      <c r="G67" s="113" t="s">
        <v>146</v>
      </c>
      <c r="H67" s="49"/>
      <c r="I67" t="s">
        <v>148</v>
      </c>
      <c r="J67" s="113" t="s">
        <v>147</v>
      </c>
      <c r="K67" t="s">
        <v>149</v>
      </c>
      <c r="M67" s="49">
        <v>11120</v>
      </c>
    </row>
    <row r="68" spans="1:13" ht="18.2" customHeight="1" x14ac:dyDescent="0.25">
      <c r="A68">
        <v>67</v>
      </c>
      <c r="B68" s="8">
        <v>27809</v>
      </c>
      <c r="C68" s="55"/>
      <c r="D68" s="8"/>
      <c r="E68" s="83" t="s">
        <v>65</v>
      </c>
      <c r="F68" s="74"/>
      <c r="G68" s="113" t="s">
        <v>146</v>
      </c>
      <c r="H68" s="49"/>
      <c r="I68" t="s">
        <v>148</v>
      </c>
      <c r="J68" s="113" t="s">
        <v>147</v>
      </c>
      <c r="K68" t="s">
        <v>149</v>
      </c>
      <c r="M68" s="49">
        <v>14244</v>
      </c>
    </row>
    <row r="69" spans="1:13" ht="18.2" customHeight="1" x14ac:dyDescent="0.25">
      <c r="A69">
        <v>68</v>
      </c>
      <c r="B69" s="8">
        <v>27810</v>
      </c>
      <c r="C69" s="55"/>
      <c r="D69" s="8"/>
      <c r="E69" s="83" t="s">
        <v>66</v>
      </c>
      <c r="F69" s="74"/>
      <c r="G69" s="113" t="s">
        <v>146</v>
      </c>
      <c r="H69" s="49"/>
      <c r="I69" t="s">
        <v>148</v>
      </c>
      <c r="J69" s="113" t="s">
        <v>147</v>
      </c>
      <c r="K69" t="s">
        <v>149</v>
      </c>
      <c r="M69" s="49">
        <v>5757</v>
      </c>
    </row>
    <row r="70" spans="1:13" ht="18.2" customHeight="1" x14ac:dyDescent="0.25">
      <c r="A70">
        <v>69</v>
      </c>
      <c r="B70" s="8">
        <v>27811</v>
      </c>
      <c r="C70" s="55"/>
      <c r="D70" s="8"/>
      <c r="E70" s="83" t="s">
        <v>67</v>
      </c>
      <c r="F70" s="74"/>
      <c r="G70" s="113" t="s">
        <v>146</v>
      </c>
      <c r="H70" s="49"/>
      <c r="I70" t="s">
        <v>148</v>
      </c>
      <c r="J70" s="113" t="s">
        <v>147</v>
      </c>
      <c r="K70" t="s">
        <v>149</v>
      </c>
      <c r="M70" s="49">
        <v>5253</v>
      </c>
    </row>
    <row r="71" spans="1:13" ht="18.2" customHeight="1" x14ac:dyDescent="0.25">
      <c r="A71">
        <v>70</v>
      </c>
      <c r="B71" s="8">
        <v>27812</v>
      </c>
      <c r="C71" s="55"/>
      <c r="D71" s="8"/>
      <c r="E71" s="83" t="s">
        <v>68</v>
      </c>
      <c r="F71" s="74"/>
      <c r="G71" s="113" t="s">
        <v>146</v>
      </c>
      <c r="H71" s="49"/>
      <c r="I71" t="s">
        <v>148</v>
      </c>
      <c r="J71" s="113" t="s">
        <v>147</v>
      </c>
      <c r="K71" t="s">
        <v>149</v>
      </c>
      <c r="M71" s="49">
        <v>2100</v>
      </c>
    </row>
    <row r="72" spans="1:13" ht="18.2" customHeight="1" x14ac:dyDescent="0.25">
      <c r="A72">
        <v>71</v>
      </c>
      <c r="B72" s="8">
        <v>27813</v>
      </c>
      <c r="C72" s="55"/>
      <c r="D72" s="8"/>
      <c r="E72" s="83" t="s">
        <v>69</v>
      </c>
      <c r="F72" s="74"/>
      <c r="G72" s="113" t="s">
        <v>146</v>
      </c>
      <c r="H72" s="49"/>
      <c r="I72" t="s">
        <v>148</v>
      </c>
      <c r="J72" s="113" t="s">
        <v>147</v>
      </c>
      <c r="K72" t="s">
        <v>149</v>
      </c>
      <c r="M72" s="49">
        <v>2044</v>
      </c>
    </row>
    <row r="73" spans="1:13" ht="18.2" customHeight="1" x14ac:dyDescent="0.25">
      <c r="A73">
        <v>72</v>
      </c>
      <c r="B73" s="8">
        <v>28953</v>
      </c>
      <c r="C73" s="55"/>
      <c r="D73" s="8"/>
      <c r="E73" s="83" t="s">
        <v>70</v>
      </c>
      <c r="F73" s="74"/>
      <c r="G73" s="113" t="s">
        <v>146</v>
      </c>
      <c r="H73" s="49"/>
      <c r="I73" t="s">
        <v>148</v>
      </c>
      <c r="J73" s="113" t="s">
        <v>147</v>
      </c>
      <c r="K73" t="s">
        <v>149</v>
      </c>
      <c r="M73" s="49">
        <v>2072</v>
      </c>
    </row>
    <row r="74" spans="1:13" ht="18.2" customHeight="1" x14ac:dyDescent="0.25">
      <c r="A74">
        <v>73</v>
      </c>
      <c r="B74" s="8">
        <v>28954</v>
      </c>
      <c r="C74" s="55"/>
      <c r="D74" s="8"/>
      <c r="E74" s="83" t="s">
        <v>71</v>
      </c>
      <c r="F74" s="74"/>
      <c r="G74" s="113" t="s">
        <v>146</v>
      </c>
      <c r="H74" s="49"/>
      <c r="I74" t="s">
        <v>148</v>
      </c>
      <c r="J74" s="113" t="s">
        <v>147</v>
      </c>
      <c r="K74" t="s">
        <v>149</v>
      </c>
      <c r="M74" s="49">
        <v>6800</v>
      </c>
    </row>
    <row r="75" spans="1:13" ht="18.2" customHeight="1" x14ac:dyDescent="0.25">
      <c r="A75">
        <v>74</v>
      </c>
      <c r="B75" s="8">
        <v>33626</v>
      </c>
      <c r="C75" s="55"/>
      <c r="D75" s="8"/>
      <c r="E75" s="83" t="s">
        <v>72</v>
      </c>
      <c r="F75" s="74"/>
      <c r="G75" s="113" t="s">
        <v>146</v>
      </c>
      <c r="H75" s="49"/>
      <c r="I75" t="s">
        <v>148</v>
      </c>
      <c r="J75" s="113" t="s">
        <v>147</v>
      </c>
      <c r="K75" t="s">
        <v>149</v>
      </c>
      <c r="M75" s="49">
        <v>14244</v>
      </c>
    </row>
    <row r="76" spans="1:13" ht="18.2" customHeight="1" x14ac:dyDescent="0.25">
      <c r="A76">
        <v>75</v>
      </c>
      <c r="B76" s="8">
        <v>21795</v>
      </c>
      <c r="C76" s="55"/>
      <c r="D76" s="8"/>
      <c r="E76" s="83" t="s">
        <v>73</v>
      </c>
      <c r="F76" s="74"/>
      <c r="G76" s="113" t="s">
        <v>146</v>
      </c>
      <c r="H76" s="49"/>
      <c r="I76" t="s">
        <v>148</v>
      </c>
      <c r="J76" s="113" t="s">
        <v>147</v>
      </c>
      <c r="K76" t="s">
        <v>149</v>
      </c>
      <c r="M76" s="49">
        <v>1529</v>
      </c>
    </row>
    <row r="77" spans="1:13" ht="18.2" customHeight="1" x14ac:dyDescent="0.25">
      <c r="A77">
        <v>76</v>
      </c>
      <c r="B77" s="8">
        <v>25048</v>
      </c>
      <c r="C77" s="55"/>
      <c r="D77" s="8"/>
      <c r="E77" s="83" t="s">
        <v>74</v>
      </c>
      <c r="F77" s="74"/>
      <c r="G77" s="113" t="s">
        <v>146</v>
      </c>
      <c r="H77" s="49"/>
      <c r="I77" t="s">
        <v>148</v>
      </c>
      <c r="J77" s="113" t="s">
        <v>147</v>
      </c>
      <c r="K77" t="s">
        <v>149</v>
      </c>
      <c r="M77" s="49">
        <v>1425</v>
      </c>
    </row>
    <row r="78" spans="1:13" ht="18.2" customHeight="1" x14ac:dyDescent="0.25">
      <c r="A78">
        <v>77</v>
      </c>
      <c r="B78" s="8">
        <v>28969</v>
      </c>
      <c r="C78" s="55"/>
      <c r="D78" s="8"/>
      <c r="E78" s="83" t="s">
        <v>75</v>
      </c>
      <c r="F78" s="74"/>
      <c r="G78" s="113" t="s">
        <v>146</v>
      </c>
      <c r="H78" s="49"/>
      <c r="I78" t="s">
        <v>148</v>
      </c>
      <c r="J78" s="113" t="s">
        <v>147</v>
      </c>
      <c r="K78" t="s">
        <v>149</v>
      </c>
      <c r="M78" s="49">
        <v>1066</v>
      </c>
    </row>
    <row r="79" spans="1:13" ht="18.2" customHeight="1" x14ac:dyDescent="0.25">
      <c r="A79">
        <v>78</v>
      </c>
      <c r="B79" s="8">
        <v>33871</v>
      </c>
      <c r="C79" s="55"/>
      <c r="D79" s="8"/>
      <c r="E79" s="83" t="s">
        <v>76</v>
      </c>
      <c r="F79" s="74"/>
      <c r="G79" s="113" t="s">
        <v>146</v>
      </c>
      <c r="H79" s="49"/>
      <c r="I79" t="s">
        <v>148</v>
      </c>
      <c r="J79" s="113" t="s">
        <v>147</v>
      </c>
      <c r="K79" t="s">
        <v>149</v>
      </c>
      <c r="M79" s="49">
        <v>1066</v>
      </c>
    </row>
    <row r="80" spans="1:13" ht="18.2" customHeight="1" x14ac:dyDescent="0.25">
      <c r="A80">
        <v>79</v>
      </c>
      <c r="B80" s="8">
        <v>33623</v>
      </c>
      <c r="C80" s="55"/>
      <c r="D80" s="8"/>
      <c r="E80" s="83" t="s">
        <v>77</v>
      </c>
      <c r="F80" s="74"/>
      <c r="G80" s="113" t="s">
        <v>146</v>
      </c>
      <c r="H80" s="49"/>
      <c r="I80" t="s">
        <v>148</v>
      </c>
      <c r="J80" s="113" t="s">
        <v>147</v>
      </c>
      <c r="K80" t="s">
        <v>149</v>
      </c>
      <c r="M80" s="49">
        <v>1559</v>
      </c>
    </row>
    <row r="81" spans="1:13" ht="18.2" customHeight="1" x14ac:dyDescent="0.25">
      <c r="A81">
        <v>80</v>
      </c>
      <c r="B81" s="8">
        <v>23298</v>
      </c>
      <c r="C81" s="55"/>
      <c r="D81" s="8"/>
      <c r="E81" s="83" t="s">
        <v>78</v>
      </c>
      <c r="F81" s="74"/>
      <c r="G81" s="113" t="s">
        <v>146</v>
      </c>
      <c r="H81" s="49"/>
      <c r="I81" t="s">
        <v>148</v>
      </c>
      <c r="J81" s="113" t="s">
        <v>147</v>
      </c>
      <c r="K81" t="s">
        <v>149</v>
      </c>
      <c r="M81" s="49">
        <v>536</v>
      </c>
    </row>
    <row r="82" spans="1:13" ht="18.2" customHeight="1" x14ac:dyDescent="0.25">
      <c r="A82">
        <v>81</v>
      </c>
      <c r="B82" s="8">
        <v>6856</v>
      </c>
      <c r="C82" s="55"/>
      <c r="D82" s="8"/>
      <c r="E82" s="83" t="s">
        <v>79</v>
      </c>
      <c r="F82" s="74"/>
      <c r="G82" s="113" t="s">
        <v>146</v>
      </c>
      <c r="H82" s="49"/>
      <c r="I82" t="s">
        <v>148</v>
      </c>
      <c r="J82" s="113" t="s">
        <v>147</v>
      </c>
      <c r="K82" t="s">
        <v>149</v>
      </c>
      <c r="M82" s="49">
        <v>900</v>
      </c>
    </row>
    <row r="83" spans="1:13" ht="36.4" customHeight="1" x14ac:dyDescent="0.25">
      <c r="A83">
        <v>82</v>
      </c>
      <c r="B83" s="13">
        <v>13409</v>
      </c>
      <c r="C83" s="55"/>
      <c r="D83" s="13"/>
      <c r="E83" s="84" t="s">
        <v>80</v>
      </c>
      <c r="F83" s="74"/>
      <c r="G83" s="113" t="s">
        <v>146</v>
      </c>
      <c r="H83" s="49"/>
      <c r="I83" t="s">
        <v>148</v>
      </c>
      <c r="J83" s="113" t="s">
        <v>147</v>
      </c>
      <c r="K83" t="s">
        <v>149</v>
      </c>
      <c r="M83" s="49">
        <v>396</v>
      </c>
    </row>
    <row r="84" spans="1:13" ht="18.2" customHeight="1" thickBot="1" x14ac:dyDescent="0.3">
      <c r="A84">
        <v>83</v>
      </c>
      <c r="B84" s="21">
        <v>32965</v>
      </c>
      <c r="C84" s="56"/>
      <c r="D84" s="21"/>
      <c r="E84" s="85" t="s">
        <v>81</v>
      </c>
      <c r="F84" s="74"/>
      <c r="G84" s="113" t="s">
        <v>146</v>
      </c>
      <c r="H84" s="49"/>
      <c r="I84" t="s">
        <v>148</v>
      </c>
      <c r="J84" s="113" t="s">
        <v>147</v>
      </c>
      <c r="K84" t="s">
        <v>149</v>
      </c>
      <c r="M84" s="49">
        <v>1832</v>
      </c>
    </row>
    <row r="85" spans="1:13" ht="18.2" customHeight="1" x14ac:dyDescent="0.25">
      <c r="A85">
        <v>84</v>
      </c>
      <c r="B85" s="22">
        <v>23935</v>
      </c>
      <c r="C85" s="51"/>
      <c r="D85" s="22"/>
      <c r="E85" s="86" t="s">
        <v>83</v>
      </c>
      <c r="F85" s="74"/>
      <c r="G85" s="113" t="s">
        <v>146</v>
      </c>
      <c r="H85" s="49"/>
      <c r="I85" t="s">
        <v>148</v>
      </c>
      <c r="J85" s="113" t="s">
        <v>147</v>
      </c>
      <c r="K85" t="s">
        <v>149</v>
      </c>
      <c r="M85" s="49">
        <v>4076</v>
      </c>
    </row>
    <row r="86" spans="1:13" ht="18.2" customHeight="1" x14ac:dyDescent="0.25">
      <c r="A86">
        <v>85</v>
      </c>
      <c r="B86" s="8">
        <v>22771</v>
      </c>
      <c r="C86" s="52"/>
      <c r="D86" s="8"/>
      <c r="E86" s="83" t="s">
        <v>58</v>
      </c>
      <c r="F86" s="74"/>
      <c r="G86" s="113" t="s">
        <v>146</v>
      </c>
      <c r="H86" s="49"/>
      <c r="I86" t="s">
        <v>148</v>
      </c>
      <c r="J86" s="113" t="s">
        <v>147</v>
      </c>
      <c r="K86" t="s">
        <v>149</v>
      </c>
      <c r="M86" s="49">
        <v>912</v>
      </c>
    </row>
    <row r="87" spans="1:13" ht="18.2" customHeight="1" x14ac:dyDescent="0.25">
      <c r="A87">
        <v>86</v>
      </c>
      <c r="B87" s="23">
        <v>22763</v>
      </c>
      <c r="C87" s="52"/>
      <c r="D87" s="23"/>
      <c r="E87" s="83" t="s">
        <v>84</v>
      </c>
      <c r="F87" s="74"/>
      <c r="G87" s="113" t="s">
        <v>146</v>
      </c>
      <c r="H87" s="49"/>
      <c r="I87" t="s">
        <v>148</v>
      </c>
      <c r="J87" s="113" t="s">
        <v>147</v>
      </c>
      <c r="K87" t="s">
        <v>149</v>
      </c>
      <c r="M87" s="49">
        <v>1433</v>
      </c>
    </row>
    <row r="88" spans="1:13" ht="18.2" customHeight="1" x14ac:dyDescent="0.25">
      <c r="A88">
        <v>87</v>
      </c>
      <c r="B88" s="8">
        <v>21512</v>
      </c>
      <c r="C88" s="52"/>
      <c r="D88" s="8"/>
      <c r="E88" s="83" t="s">
        <v>60</v>
      </c>
      <c r="F88" s="74"/>
      <c r="G88" s="113" t="s">
        <v>146</v>
      </c>
      <c r="H88" s="49"/>
      <c r="I88" t="s">
        <v>148</v>
      </c>
      <c r="J88" s="113" t="s">
        <v>147</v>
      </c>
      <c r="K88" t="s">
        <v>149</v>
      </c>
      <c r="M88" s="49">
        <v>11004</v>
      </c>
    </row>
    <row r="89" spans="1:13" ht="18.2" customHeight="1" x14ac:dyDescent="0.25">
      <c r="A89">
        <v>88</v>
      </c>
      <c r="B89" s="8">
        <v>21521</v>
      </c>
      <c r="C89" s="52"/>
      <c r="D89" s="8"/>
      <c r="E89" s="83" t="s">
        <v>62</v>
      </c>
      <c r="F89" s="74"/>
      <c r="G89" s="113" t="s">
        <v>146</v>
      </c>
      <c r="H89" s="49"/>
      <c r="I89" t="s">
        <v>148</v>
      </c>
      <c r="J89" s="113" t="s">
        <v>147</v>
      </c>
      <c r="K89" t="s">
        <v>149</v>
      </c>
      <c r="M89" s="49">
        <v>11444</v>
      </c>
    </row>
    <row r="90" spans="1:13" ht="18.2" customHeight="1" x14ac:dyDescent="0.25">
      <c r="A90">
        <v>89</v>
      </c>
      <c r="B90" s="8">
        <v>21522</v>
      </c>
      <c r="C90" s="52"/>
      <c r="D90" s="8"/>
      <c r="E90" s="83" t="s">
        <v>63</v>
      </c>
      <c r="F90" s="74"/>
      <c r="G90" s="113" t="s">
        <v>146</v>
      </c>
      <c r="H90" s="49"/>
      <c r="I90" t="s">
        <v>148</v>
      </c>
      <c r="J90" s="113" t="s">
        <v>147</v>
      </c>
      <c r="K90" t="s">
        <v>149</v>
      </c>
      <c r="M90" s="49">
        <v>10048</v>
      </c>
    </row>
    <row r="91" spans="1:13" ht="18.2" customHeight="1" x14ac:dyDescent="0.25">
      <c r="A91">
        <v>90</v>
      </c>
      <c r="B91" s="8">
        <v>21524</v>
      </c>
      <c r="C91" s="52"/>
      <c r="D91" s="8"/>
      <c r="E91" s="83" t="s">
        <v>64</v>
      </c>
      <c r="F91" s="74"/>
      <c r="G91" s="113" t="s">
        <v>146</v>
      </c>
      <c r="H91" s="49"/>
      <c r="I91" t="s">
        <v>148</v>
      </c>
      <c r="J91" s="113" t="s">
        <v>147</v>
      </c>
      <c r="K91" t="s">
        <v>149</v>
      </c>
      <c r="M91" s="49">
        <v>11120</v>
      </c>
    </row>
    <row r="92" spans="1:13" ht="18.2" customHeight="1" x14ac:dyDescent="0.25">
      <c r="A92">
        <v>91</v>
      </c>
      <c r="B92" s="8">
        <v>21513</v>
      </c>
      <c r="C92" s="52"/>
      <c r="D92" s="8"/>
      <c r="E92" s="83" t="s">
        <v>85</v>
      </c>
      <c r="F92" s="74"/>
      <c r="G92" s="113" t="s">
        <v>146</v>
      </c>
      <c r="H92" s="49"/>
      <c r="I92" t="s">
        <v>148</v>
      </c>
      <c r="J92" s="113" t="s">
        <v>147</v>
      </c>
      <c r="K92" t="s">
        <v>149</v>
      </c>
      <c r="M92" s="49">
        <v>4390</v>
      </c>
    </row>
    <row r="93" spans="1:13" ht="18.2" customHeight="1" x14ac:dyDescent="0.25">
      <c r="A93">
        <v>92</v>
      </c>
      <c r="B93" s="8">
        <v>21520</v>
      </c>
      <c r="C93" s="52"/>
      <c r="D93" s="8"/>
      <c r="E93" s="83" t="s">
        <v>86</v>
      </c>
      <c r="F93" s="74"/>
      <c r="G93" s="113" t="s">
        <v>146</v>
      </c>
      <c r="H93" s="49"/>
      <c r="I93" t="s">
        <v>148</v>
      </c>
      <c r="J93" s="113" t="s">
        <v>147</v>
      </c>
      <c r="K93" t="s">
        <v>149</v>
      </c>
      <c r="M93" s="49">
        <v>6905</v>
      </c>
    </row>
    <row r="94" spans="1:13" ht="18.2" customHeight="1" x14ac:dyDescent="0.25">
      <c r="A94">
        <v>93</v>
      </c>
      <c r="B94" s="8">
        <v>21795</v>
      </c>
      <c r="C94" s="52"/>
      <c r="D94" s="8"/>
      <c r="E94" s="83" t="s">
        <v>73</v>
      </c>
      <c r="F94" s="74"/>
      <c r="G94" s="113" t="s">
        <v>146</v>
      </c>
      <c r="H94" s="49"/>
      <c r="I94" t="s">
        <v>148</v>
      </c>
      <c r="J94" s="113" t="s">
        <v>147</v>
      </c>
      <c r="K94" t="s">
        <v>149</v>
      </c>
      <c r="M94" s="49">
        <v>1529</v>
      </c>
    </row>
    <row r="95" spans="1:13" ht="18.2" customHeight="1" x14ac:dyDescent="0.25">
      <c r="A95">
        <v>94</v>
      </c>
      <c r="B95" s="8">
        <v>25048</v>
      </c>
      <c r="C95" s="52"/>
      <c r="D95" s="8"/>
      <c r="E95" s="83" t="s">
        <v>74</v>
      </c>
      <c r="F95" s="74"/>
      <c r="G95" s="113" t="s">
        <v>146</v>
      </c>
      <c r="H95" s="49"/>
      <c r="I95" t="s">
        <v>148</v>
      </c>
      <c r="J95" s="113" t="s">
        <v>147</v>
      </c>
      <c r="K95" t="s">
        <v>149</v>
      </c>
      <c r="M95" s="49">
        <v>1425</v>
      </c>
    </row>
    <row r="96" spans="1:13" ht="18.2" customHeight="1" x14ac:dyDescent="0.25">
      <c r="A96">
        <v>95</v>
      </c>
      <c r="B96" s="43">
        <v>32965</v>
      </c>
      <c r="C96" s="52"/>
      <c r="D96" s="43"/>
      <c r="E96" s="87" t="s">
        <v>81</v>
      </c>
      <c r="F96" s="74"/>
      <c r="G96" s="113" t="s">
        <v>146</v>
      </c>
      <c r="H96" s="49"/>
      <c r="I96" t="s">
        <v>148</v>
      </c>
      <c r="J96" s="113" t="s">
        <v>147</v>
      </c>
      <c r="K96" t="s">
        <v>149</v>
      </c>
      <c r="M96" s="49">
        <v>1832</v>
      </c>
    </row>
    <row r="97" spans="1:13" ht="14.45" customHeight="1" x14ac:dyDescent="0.25">
      <c r="A97">
        <v>96</v>
      </c>
      <c r="B97" s="47">
        <v>12704</v>
      </c>
      <c r="C97" s="52"/>
      <c r="D97" s="47"/>
      <c r="E97" s="88" t="s">
        <v>95</v>
      </c>
      <c r="F97" s="74"/>
      <c r="G97" s="113" t="s">
        <v>146</v>
      </c>
      <c r="H97" s="49"/>
      <c r="I97" t="s">
        <v>148</v>
      </c>
      <c r="J97" s="113" t="s">
        <v>147</v>
      </c>
      <c r="K97" t="s">
        <v>149</v>
      </c>
      <c r="M97" s="49">
        <v>1032</v>
      </c>
    </row>
    <row r="98" spans="1:13" x14ac:dyDescent="0.25">
      <c r="A98">
        <v>97</v>
      </c>
      <c r="B98" s="50">
        <v>62617</v>
      </c>
      <c r="C98" s="52"/>
      <c r="D98" s="50"/>
      <c r="E98" s="83" t="s">
        <v>96</v>
      </c>
      <c r="F98" s="74"/>
      <c r="G98" s="113" t="s">
        <v>146</v>
      </c>
      <c r="H98" s="49"/>
      <c r="I98" t="s">
        <v>148</v>
      </c>
      <c r="J98" s="113" t="s">
        <v>147</v>
      </c>
      <c r="K98" t="s">
        <v>149</v>
      </c>
      <c r="M98" s="49">
        <v>9728</v>
      </c>
    </row>
    <row r="99" spans="1:13" x14ac:dyDescent="0.25">
      <c r="A99">
        <v>98</v>
      </c>
      <c r="B99" s="50">
        <v>52888</v>
      </c>
      <c r="C99" s="53"/>
      <c r="D99" s="50"/>
      <c r="E99" s="83" t="s">
        <v>97</v>
      </c>
      <c r="F99" s="74"/>
      <c r="G99" s="113" t="s">
        <v>146</v>
      </c>
      <c r="H99" s="49"/>
      <c r="I99" t="s">
        <v>148</v>
      </c>
      <c r="J99" s="113" t="s">
        <v>147</v>
      </c>
      <c r="K99" t="s">
        <v>149</v>
      </c>
      <c r="M99" s="49">
        <v>15164</v>
      </c>
    </row>
    <row r="100" spans="1:13" x14ac:dyDescent="0.25">
      <c r="A100">
        <v>99</v>
      </c>
      <c r="B100" s="68">
        <v>47486</v>
      </c>
      <c r="E100" s="69" t="s">
        <v>99</v>
      </c>
      <c r="F100" s="74"/>
      <c r="G100" s="113" t="s">
        <v>146</v>
      </c>
      <c r="H100" s="49"/>
      <c r="I100" t="s">
        <v>148</v>
      </c>
      <c r="J100" s="113" t="s">
        <v>147</v>
      </c>
      <c r="K100" t="s">
        <v>149</v>
      </c>
      <c r="M100" s="49">
        <v>1891</v>
      </c>
    </row>
    <row r="101" spans="1:13" x14ac:dyDescent="0.25">
      <c r="A101">
        <v>100</v>
      </c>
      <c r="B101" s="72">
        <v>52887</v>
      </c>
      <c r="E101" s="49" t="s">
        <v>100</v>
      </c>
      <c r="F101" s="74"/>
      <c r="G101" s="113" t="s">
        <v>146</v>
      </c>
      <c r="H101" s="49"/>
      <c r="I101" t="s">
        <v>148</v>
      </c>
      <c r="J101" s="113" t="s">
        <v>147</v>
      </c>
      <c r="K101" t="s">
        <v>149</v>
      </c>
      <c r="M101" s="49">
        <v>14628</v>
      </c>
    </row>
    <row r="102" spans="1:13" x14ac:dyDescent="0.25">
      <c r="A102">
        <v>101</v>
      </c>
      <c r="B102" s="72">
        <v>23023</v>
      </c>
      <c r="E102" s="49" t="s">
        <v>101</v>
      </c>
      <c r="F102" s="74"/>
      <c r="G102" s="113" t="s">
        <v>146</v>
      </c>
      <c r="H102" s="49"/>
      <c r="I102" t="s">
        <v>148</v>
      </c>
      <c r="J102" s="113" t="s">
        <v>147</v>
      </c>
      <c r="K102" t="s">
        <v>149</v>
      </c>
      <c r="M102" s="49">
        <v>1497</v>
      </c>
    </row>
    <row r="103" spans="1:13" x14ac:dyDescent="0.25">
      <c r="A103">
        <v>102</v>
      </c>
      <c r="B103" s="72">
        <v>33853</v>
      </c>
      <c r="E103" s="49" t="s">
        <v>102</v>
      </c>
      <c r="F103" s="74"/>
      <c r="G103" s="113" t="s">
        <v>146</v>
      </c>
      <c r="H103" s="49"/>
      <c r="I103" t="s">
        <v>148</v>
      </c>
      <c r="J103" s="113" t="s">
        <v>147</v>
      </c>
      <c r="K103" t="s">
        <v>149</v>
      </c>
      <c r="M103" s="49">
        <v>9308</v>
      </c>
    </row>
    <row r="104" spans="1:13" x14ac:dyDescent="0.25">
      <c r="A104">
        <v>103</v>
      </c>
      <c r="B104" s="72">
        <v>34654</v>
      </c>
      <c r="E104" s="49" t="s">
        <v>103</v>
      </c>
      <c r="F104" s="74"/>
      <c r="G104" s="113" t="s">
        <v>146</v>
      </c>
      <c r="H104" s="49"/>
      <c r="I104" t="s">
        <v>148</v>
      </c>
      <c r="J104" s="113" t="s">
        <v>147</v>
      </c>
      <c r="K104" t="s">
        <v>149</v>
      </c>
      <c r="M104" s="49">
        <v>30642</v>
      </c>
    </row>
    <row r="105" spans="1:13" x14ac:dyDescent="0.25">
      <c r="A105">
        <v>104</v>
      </c>
      <c r="B105" s="91">
        <v>52413</v>
      </c>
      <c r="E105" s="92" t="s">
        <v>107</v>
      </c>
      <c r="F105" s="74"/>
      <c r="G105" s="113" t="s">
        <v>146</v>
      </c>
      <c r="H105" s="49"/>
      <c r="I105" t="s">
        <v>148</v>
      </c>
      <c r="J105" s="113" t="s">
        <v>147</v>
      </c>
      <c r="K105" t="s">
        <v>149</v>
      </c>
      <c r="M105" s="49">
        <v>1296</v>
      </c>
    </row>
    <row r="106" spans="1:13" x14ac:dyDescent="0.25">
      <c r="A106">
        <v>105</v>
      </c>
      <c r="B106" s="91">
        <v>52895</v>
      </c>
      <c r="E106" s="92" t="s">
        <v>108</v>
      </c>
      <c r="F106" s="74"/>
      <c r="G106" s="113" t="s">
        <v>146</v>
      </c>
      <c r="H106" s="49"/>
      <c r="I106" t="s">
        <v>148</v>
      </c>
      <c r="J106" s="113" t="s">
        <v>147</v>
      </c>
      <c r="K106" t="s">
        <v>149</v>
      </c>
      <c r="M106" s="49">
        <v>12492</v>
      </c>
    </row>
    <row r="107" spans="1:13" x14ac:dyDescent="0.25">
      <c r="A107">
        <v>106</v>
      </c>
      <c r="B107" s="91">
        <v>52887</v>
      </c>
      <c r="E107" s="92" t="s">
        <v>109</v>
      </c>
      <c r="F107" s="74"/>
      <c r="G107" s="113" t="s">
        <v>146</v>
      </c>
      <c r="H107" s="49"/>
      <c r="I107" t="s">
        <v>148</v>
      </c>
      <c r="J107" s="113" t="s">
        <v>147</v>
      </c>
      <c r="K107" t="s">
        <v>149</v>
      </c>
      <c r="M107" s="49">
        <v>14596</v>
      </c>
    </row>
    <row r="108" spans="1:13" x14ac:dyDescent="0.25">
      <c r="A108">
        <v>107</v>
      </c>
      <c r="B108" s="91">
        <v>52894</v>
      </c>
      <c r="E108" s="92" t="s">
        <v>110</v>
      </c>
      <c r="F108" s="74"/>
      <c r="G108" s="113" t="s">
        <v>146</v>
      </c>
      <c r="H108" s="49"/>
      <c r="I108" t="s">
        <v>148</v>
      </c>
      <c r="J108" s="113" t="s">
        <v>147</v>
      </c>
      <c r="K108" t="s">
        <v>149</v>
      </c>
      <c r="M108" s="49">
        <v>3293</v>
      </c>
    </row>
    <row r="109" spans="1:13" x14ac:dyDescent="0.25">
      <c r="A109">
        <v>108</v>
      </c>
      <c r="B109" s="91">
        <v>52884</v>
      </c>
      <c r="E109" s="92" t="s">
        <v>111</v>
      </c>
      <c r="F109" s="74"/>
      <c r="G109" s="113" t="s">
        <v>146</v>
      </c>
      <c r="H109" s="49"/>
      <c r="I109" t="s">
        <v>148</v>
      </c>
      <c r="J109" s="113" t="s">
        <v>147</v>
      </c>
      <c r="K109" t="s">
        <v>149</v>
      </c>
      <c r="M109" s="49">
        <v>17672</v>
      </c>
    </row>
    <row r="110" spans="1:13" x14ac:dyDescent="0.25">
      <c r="A110">
        <v>109</v>
      </c>
      <c r="B110" s="91">
        <v>52885</v>
      </c>
      <c r="E110" s="92" t="s">
        <v>112</v>
      </c>
      <c r="F110" s="74"/>
      <c r="G110" s="113" t="s">
        <v>146</v>
      </c>
      <c r="H110" s="49"/>
      <c r="I110" t="s">
        <v>148</v>
      </c>
      <c r="J110" s="113" t="s">
        <v>147</v>
      </c>
      <c r="K110" t="s">
        <v>149</v>
      </c>
      <c r="M110" s="49">
        <v>15729</v>
      </c>
    </row>
    <row r="111" spans="1:13" x14ac:dyDescent="0.25">
      <c r="A111">
        <v>110</v>
      </c>
      <c r="B111" s="91">
        <v>52617</v>
      </c>
      <c r="E111" s="92" t="s">
        <v>113</v>
      </c>
      <c r="F111" s="74"/>
      <c r="G111" s="113" t="s">
        <v>146</v>
      </c>
      <c r="H111" s="49"/>
      <c r="I111" t="s">
        <v>148</v>
      </c>
      <c r="J111" s="113" t="s">
        <v>147</v>
      </c>
      <c r="K111" t="s">
        <v>149</v>
      </c>
      <c r="M111" s="49">
        <v>3670</v>
      </c>
    </row>
    <row r="112" spans="1:13" x14ac:dyDescent="0.25">
      <c r="A112">
        <v>111</v>
      </c>
      <c r="B112" s="106">
        <v>52484</v>
      </c>
      <c r="E112" s="107" t="s">
        <v>127</v>
      </c>
      <c r="F112" s="108"/>
      <c r="G112" s="113" t="s">
        <v>146</v>
      </c>
      <c r="H112" s="49"/>
      <c r="I112" t="s">
        <v>148</v>
      </c>
      <c r="J112" s="113" t="s">
        <v>147</v>
      </c>
      <c r="K112" t="s">
        <v>149</v>
      </c>
      <c r="M112" s="109">
        <v>1434</v>
      </c>
    </row>
    <row r="113" spans="1:13" x14ac:dyDescent="0.25">
      <c r="A113">
        <v>112</v>
      </c>
      <c r="B113" s="106">
        <v>52617</v>
      </c>
      <c r="E113" s="107" t="s">
        <v>128</v>
      </c>
      <c r="F113" s="108"/>
      <c r="G113" s="113" t="s">
        <v>146</v>
      </c>
      <c r="H113" s="49"/>
      <c r="I113" t="s">
        <v>148</v>
      </c>
      <c r="J113" s="113" t="s">
        <v>147</v>
      </c>
      <c r="K113" t="s">
        <v>149</v>
      </c>
      <c r="M113" s="109">
        <v>3982</v>
      </c>
    </row>
    <row r="114" spans="1:13" x14ac:dyDescent="0.25">
      <c r="A114">
        <v>113</v>
      </c>
      <c r="B114" s="106">
        <v>53427</v>
      </c>
      <c r="E114" s="107" t="s">
        <v>129</v>
      </c>
      <c r="F114" s="108"/>
      <c r="G114" s="113" t="s">
        <v>146</v>
      </c>
      <c r="H114" s="49"/>
      <c r="I114" t="s">
        <v>148</v>
      </c>
      <c r="J114" s="113" t="s">
        <v>147</v>
      </c>
      <c r="K114" t="s">
        <v>149</v>
      </c>
      <c r="M114" s="109">
        <v>3167</v>
      </c>
    </row>
    <row r="115" spans="1:13" x14ac:dyDescent="0.25">
      <c r="D115" s="95"/>
    </row>
    <row r="116" spans="1:13" x14ac:dyDescent="0.25">
      <c r="D116" s="95"/>
    </row>
    <row r="117" spans="1:13" x14ac:dyDescent="0.25">
      <c r="D117" s="94"/>
    </row>
    <row r="118" spans="1:13" x14ac:dyDescent="0.25">
      <c r="D118" s="94"/>
    </row>
    <row r="119" spans="1:13" x14ac:dyDescent="0.25">
      <c r="D119" s="94"/>
    </row>
    <row r="120" spans="1:13" x14ac:dyDescent="0.25">
      <c r="D120" s="94"/>
    </row>
    <row r="121" spans="1:13" x14ac:dyDescent="0.25">
      <c r="D121" s="94"/>
    </row>
    <row r="122" spans="1:13" x14ac:dyDescent="0.25">
      <c r="D122" s="95"/>
    </row>
    <row r="123" spans="1:13" x14ac:dyDescent="0.25">
      <c r="D123" s="94"/>
    </row>
    <row r="124" spans="1:13" x14ac:dyDescent="0.25">
      <c r="D124" s="95"/>
    </row>
    <row r="125" spans="1:13" x14ac:dyDescent="0.25">
      <c r="D125" s="94"/>
    </row>
    <row r="126" spans="1:13" x14ac:dyDescent="0.25">
      <c r="D126" s="94"/>
    </row>
    <row r="127" spans="1:13" x14ac:dyDescent="0.25">
      <c r="D127" s="94"/>
    </row>
    <row r="128" spans="1:13" x14ac:dyDescent="0.25">
      <c r="D128" s="94"/>
    </row>
    <row r="129" spans="4:4" x14ac:dyDescent="0.25">
      <c r="D129" s="94"/>
    </row>
    <row r="130" spans="4:4" x14ac:dyDescent="0.25">
      <c r="D130" s="94"/>
    </row>
    <row r="131" spans="4:4" x14ac:dyDescent="0.25">
      <c r="D131" s="94"/>
    </row>
    <row r="132" spans="4:4" x14ac:dyDescent="0.25">
      <c r="D132" s="94"/>
    </row>
    <row r="133" spans="4:4" x14ac:dyDescent="0.25">
      <c r="D133" s="94"/>
    </row>
    <row r="134" spans="4:4" x14ac:dyDescent="0.25">
      <c r="D134" s="94"/>
    </row>
    <row r="135" spans="4:4" x14ac:dyDescent="0.25">
      <c r="D135" s="94"/>
    </row>
    <row r="136" spans="4:4" x14ac:dyDescent="0.25">
      <c r="D136" s="94"/>
    </row>
  </sheetData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816C6-9FEC-4943-82C9-7DE48AD6FEC8}">
  <dimension ref="A1:K144"/>
  <sheetViews>
    <sheetView topLeftCell="B1" workbookViewId="0">
      <selection activeCell="C120" sqref="C120:I122"/>
    </sheetView>
  </sheetViews>
  <sheetFormatPr baseColWidth="10" defaultColWidth="9.140625" defaultRowHeight="15" x14ac:dyDescent="0.25"/>
  <cols>
    <col min="1" max="1" width="10.5703125" hidden="1" customWidth="1"/>
    <col min="2" max="2" width="14" customWidth="1"/>
    <col min="3" max="3" width="10.5703125" customWidth="1"/>
    <col min="4" max="4" width="40.7109375" customWidth="1"/>
    <col min="5" max="8" width="9.140625" hidden="1" customWidth="1"/>
    <col min="9" max="9" width="9.42578125" bestFit="1" customWidth="1"/>
  </cols>
  <sheetData>
    <row r="1" spans="1:11" ht="36.75" customHeight="1" thickBot="1" x14ac:dyDescent="0.3">
      <c r="A1" s="63"/>
      <c r="B1" s="141" t="s">
        <v>119</v>
      </c>
      <c r="C1" s="141"/>
      <c r="D1" s="141"/>
      <c r="E1" s="141"/>
      <c r="F1" s="141"/>
      <c r="G1" s="141"/>
      <c r="H1" s="141"/>
      <c r="I1" s="141"/>
    </row>
    <row r="2" spans="1:11" ht="59.25" customHeight="1" thickBot="1" x14ac:dyDescent="0.3">
      <c r="A2" s="24" t="s">
        <v>88</v>
      </c>
      <c r="B2" s="24" t="s">
        <v>92</v>
      </c>
      <c r="C2" s="24" t="s">
        <v>88</v>
      </c>
      <c r="D2" s="24" t="s">
        <v>89</v>
      </c>
      <c r="E2" s="93" t="s">
        <v>114</v>
      </c>
      <c r="F2" s="93" t="s">
        <v>115</v>
      </c>
      <c r="G2" s="93" t="s">
        <v>116</v>
      </c>
      <c r="H2" s="93" t="s">
        <v>117</v>
      </c>
      <c r="I2" s="93" t="s">
        <v>118</v>
      </c>
    </row>
    <row r="3" spans="1:11" ht="31.5" customHeight="1" x14ac:dyDescent="0.25">
      <c r="A3" s="16">
        <v>53657</v>
      </c>
      <c r="B3" s="65" t="s">
        <v>0</v>
      </c>
      <c r="C3" s="9">
        <v>53657</v>
      </c>
      <c r="D3" s="80" t="s">
        <v>1</v>
      </c>
      <c r="E3" s="49"/>
      <c r="F3" s="49"/>
      <c r="G3" s="49"/>
      <c r="I3" s="49"/>
    </row>
    <row r="4" spans="1:11" ht="17.25" customHeight="1" x14ac:dyDescent="0.25">
      <c r="A4" s="10">
        <v>42033</v>
      </c>
      <c r="B4" s="65"/>
      <c r="C4" s="10">
        <v>42033</v>
      </c>
      <c r="D4" s="77" t="s">
        <v>2</v>
      </c>
      <c r="E4" s="74">
        <v>3059</v>
      </c>
      <c r="F4" s="74">
        <v>4130</v>
      </c>
      <c r="G4" s="49">
        <f>ROUNDUP(F4*0.87,0)</f>
        <v>3594</v>
      </c>
      <c r="H4" s="49">
        <f>ROUNDUP(G4*0.9,0)</f>
        <v>3235</v>
      </c>
      <c r="I4" s="49">
        <f>ROUNDUP(G4*0.8,0)</f>
        <v>2876</v>
      </c>
      <c r="K4" s="75"/>
    </row>
    <row r="5" spans="1:11" ht="17.25" customHeight="1" x14ac:dyDescent="0.25">
      <c r="A5" s="10">
        <v>64251</v>
      </c>
      <c r="B5" s="65"/>
      <c r="C5" s="10">
        <v>64251</v>
      </c>
      <c r="D5" s="77" t="s">
        <v>3</v>
      </c>
      <c r="E5" s="74">
        <v>2357</v>
      </c>
      <c r="F5" s="74">
        <v>3182</v>
      </c>
      <c r="G5" s="49">
        <f>ROUNDUP(F5*0.87,0)</f>
        <v>2769</v>
      </c>
      <c r="H5" s="49">
        <f t="shared" ref="H5:H16" si="0">ROUNDUP(G5*0.9,0)</f>
        <v>2493</v>
      </c>
      <c r="I5" s="49">
        <f t="shared" ref="I5:I16" si="1">ROUNDUP(G5*0.8,0)</f>
        <v>2216</v>
      </c>
    </row>
    <row r="6" spans="1:11" ht="18.2" customHeight="1" x14ac:dyDescent="0.25">
      <c r="A6" s="19">
        <v>52861</v>
      </c>
      <c r="B6" s="65"/>
      <c r="C6" s="19">
        <v>52861</v>
      </c>
      <c r="D6" s="78" t="s">
        <v>4</v>
      </c>
      <c r="E6" s="74">
        <v>5185</v>
      </c>
      <c r="F6" s="74">
        <v>7000</v>
      </c>
      <c r="G6" s="49">
        <f t="shared" ref="G6:G16" si="2">ROUNDUP(F6*0.87,0)</f>
        <v>6090</v>
      </c>
      <c r="H6" s="49">
        <f t="shared" si="0"/>
        <v>5481</v>
      </c>
      <c r="I6" s="49">
        <f t="shared" si="1"/>
        <v>4872</v>
      </c>
    </row>
    <row r="7" spans="1:11" ht="18.2" customHeight="1" x14ac:dyDescent="0.25">
      <c r="A7" s="19">
        <v>53365</v>
      </c>
      <c r="B7" s="65"/>
      <c r="C7" s="19">
        <v>53365</v>
      </c>
      <c r="D7" s="78" t="s">
        <v>5</v>
      </c>
      <c r="E7" s="74">
        <v>5866</v>
      </c>
      <c r="F7" s="74">
        <v>7920</v>
      </c>
      <c r="G7" s="49">
        <f t="shared" si="2"/>
        <v>6891</v>
      </c>
      <c r="H7" s="49">
        <f t="shared" si="0"/>
        <v>6202</v>
      </c>
      <c r="I7" s="49">
        <f t="shared" si="1"/>
        <v>5513</v>
      </c>
    </row>
    <row r="8" spans="1:11" ht="18.2" customHeight="1" x14ac:dyDescent="0.25">
      <c r="A8" s="19">
        <v>52427</v>
      </c>
      <c r="B8" s="65"/>
      <c r="C8" s="19">
        <v>52427</v>
      </c>
      <c r="D8" s="78" t="s">
        <v>6</v>
      </c>
      <c r="E8" s="74">
        <v>7284</v>
      </c>
      <c r="F8" s="74">
        <v>9834</v>
      </c>
      <c r="G8" s="49">
        <f t="shared" si="2"/>
        <v>8556</v>
      </c>
      <c r="H8" s="49">
        <f t="shared" si="0"/>
        <v>7701</v>
      </c>
      <c r="I8" s="49">
        <f t="shared" si="1"/>
        <v>6845</v>
      </c>
    </row>
    <row r="9" spans="1:11" ht="18.2" customHeight="1" x14ac:dyDescent="0.25">
      <c r="A9" s="19">
        <v>53105</v>
      </c>
      <c r="B9" s="65"/>
      <c r="C9" s="19">
        <v>53105</v>
      </c>
      <c r="D9" s="78" t="s">
        <v>7</v>
      </c>
      <c r="E9" s="74">
        <v>8276</v>
      </c>
      <c r="F9" s="74">
        <v>11173</v>
      </c>
      <c r="G9" s="49">
        <f t="shared" si="2"/>
        <v>9721</v>
      </c>
      <c r="H9" s="49">
        <f t="shared" si="0"/>
        <v>8749</v>
      </c>
      <c r="I9" s="49">
        <f t="shared" si="1"/>
        <v>7777</v>
      </c>
    </row>
    <row r="10" spans="1:11" ht="18.2" customHeight="1" x14ac:dyDescent="0.25">
      <c r="A10" s="19">
        <v>53469</v>
      </c>
      <c r="B10" s="65"/>
      <c r="C10" s="19">
        <v>53469</v>
      </c>
      <c r="D10" s="78" t="s">
        <v>8</v>
      </c>
      <c r="E10" s="74">
        <v>8886</v>
      </c>
      <c r="F10" s="74">
        <v>11997</v>
      </c>
      <c r="G10" s="49">
        <f t="shared" si="2"/>
        <v>10438</v>
      </c>
      <c r="H10" s="49">
        <f t="shared" si="0"/>
        <v>9395</v>
      </c>
      <c r="I10" s="49">
        <f t="shared" si="1"/>
        <v>8351</v>
      </c>
    </row>
    <row r="11" spans="1:11" ht="18.2" customHeight="1" x14ac:dyDescent="0.25">
      <c r="A11" s="19">
        <v>52714</v>
      </c>
      <c r="B11" s="65"/>
      <c r="C11" s="19">
        <v>52714</v>
      </c>
      <c r="D11" s="78" t="s">
        <v>9</v>
      </c>
      <c r="E11" s="74">
        <v>1545</v>
      </c>
      <c r="F11" s="74">
        <v>2086</v>
      </c>
      <c r="G11" s="49">
        <f t="shared" si="2"/>
        <v>1815</v>
      </c>
      <c r="H11" s="49">
        <f t="shared" si="0"/>
        <v>1634</v>
      </c>
      <c r="I11" s="49">
        <f t="shared" si="1"/>
        <v>1452</v>
      </c>
    </row>
    <row r="12" spans="1:11" ht="18.2" customHeight="1" x14ac:dyDescent="0.25">
      <c r="A12" s="19">
        <v>53455</v>
      </c>
      <c r="B12" s="65"/>
      <c r="C12" s="19">
        <v>53455</v>
      </c>
      <c r="D12" s="78" t="s">
        <v>10</v>
      </c>
      <c r="E12" s="74">
        <v>2795</v>
      </c>
      <c r="F12" s="74">
        <v>3774</v>
      </c>
      <c r="G12" s="49">
        <f t="shared" si="2"/>
        <v>3284</v>
      </c>
      <c r="H12" s="49">
        <f t="shared" si="0"/>
        <v>2956</v>
      </c>
      <c r="I12" s="49">
        <f t="shared" si="1"/>
        <v>2628</v>
      </c>
    </row>
    <row r="13" spans="1:11" ht="18.2" customHeight="1" x14ac:dyDescent="0.25">
      <c r="A13" s="19">
        <v>52484</v>
      </c>
      <c r="B13" s="65"/>
      <c r="C13" s="19">
        <v>52484</v>
      </c>
      <c r="D13" s="78" t="s">
        <v>11</v>
      </c>
      <c r="E13" s="74">
        <v>1602</v>
      </c>
      <c r="F13" s="74">
        <v>2163</v>
      </c>
      <c r="G13" s="49">
        <f t="shared" si="2"/>
        <v>1882</v>
      </c>
      <c r="H13" s="49">
        <f t="shared" si="0"/>
        <v>1694</v>
      </c>
      <c r="I13" s="49">
        <f t="shared" si="1"/>
        <v>1506</v>
      </c>
    </row>
    <row r="14" spans="1:11" ht="18.2" customHeight="1" x14ac:dyDescent="0.25">
      <c r="A14" s="19">
        <v>42043</v>
      </c>
      <c r="B14" s="65"/>
      <c r="C14" s="19">
        <v>42043</v>
      </c>
      <c r="D14" s="78" t="s">
        <v>12</v>
      </c>
      <c r="E14" s="74">
        <v>7433</v>
      </c>
      <c r="F14" s="74">
        <v>10035</v>
      </c>
      <c r="G14" s="49">
        <f t="shared" si="2"/>
        <v>8731</v>
      </c>
      <c r="H14" s="49">
        <f t="shared" si="0"/>
        <v>7858</v>
      </c>
      <c r="I14" s="49">
        <f t="shared" si="1"/>
        <v>6985</v>
      </c>
    </row>
    <row r="15" spans="1:11" ht="18.2" customHeight="1" x14ac:dyDescent="0.25">
      <c r="A15" s="19">
        <v>49200</v>
      </c>
      <c r="B15" s="65"/>
      <c r="C15" s="19">
        <v>49200</v>
      </c>
      <c r="D15" s="78" t="s">
        <v>13</v>
      </c>
      <c r="E15" s="74">
        <v>775</v>
      </c>
      <c r="F15" s="74">
        <v>1047</v>
      </c>
      <c r="G15" s="49">
        <f t="shared" si="2"/>
        <v>911</v>
      </c>
      <c r="H15" s="49">
        <f t="shared" si="0"/>
        <v>820</v>
      </c>
      <c r="I15" s="49">
        <f t="shared" si="1"/>
        <v>729</v>
      </c>
    </row>
    <row r="16" spans="1:11" ht="18.2" customHeight="1" thickBot="1" x14ac:dyDescent="0.3">
      <c r="A16" s="20">
        <v>38883</v>
      </c>
      <c r="B16" s="66"/>
      <c r="C16" s="20">
        <v>38883</v>
      </c>
      <c r="D16" s="79" t="s">
        <v>14</v>
      </c>
      <c r="E16" s="74">
        <v>825</v>
      </c>
      <c r="F16" s="74">
        <v>1114</v>
      </c>
      <c r="G16" s="49">
        <f t="shared" si="2"/>
        <v>970</v>
      </c>
      <c r="H16" s="49">
        <f t="shared" si="0"/>
        <v>873</v>
      </c>
      <c r="I16" s="49">
        <f t="shared" si="1"/>
        <v>776</v>
      </c>
    </row>
    <row r="17" spans="1:9" ht="36.4" customHeight="1" x14ac:dyDescent="0.25">
      <c r="A17" s="9">
        <v>53654</v>
      </c>
      <c r="B17" s="60" t="s">
        <v>15</v>
      </c>
      <c r="C17" s="9">
        <v>53654</v>
      </c>
      <c r="D17" s="80" t="s">
        <v>16</v>
      </c>
      <c r="E17" s="74"/>
      <c r="F17" s="74"/>
      <c r="G17" s="74"/>
      <c r="H17" s="74"/>
      <c r="I17" s="74"/>
    </row>
    <row r="18" spans="1:9" ht="36.4" customHeight="1" x14ac:dyDescent="0.25">
      <c r="A18" s="10">
        <v>53653</v>
      </c>
      <c r="B18" s="61"/>
      <c r="C18" s="10">
        <v>53653</v>
      </c>
      <c r="D18" s="77" t="s">
        <v>17</v>
      </c>
      <c r="E18" s="74"/>
      <c r="F18" s="74"/>
      <c r="G18" s="74"/>
      <c r="H18" s="74"/>
      <c r="I18" s="74"/>
    </row>
    <row r="19" spans="1:9" ht="23.25" customHeight="1" x14ac:dyDescent="0.25">
      <c r="A19" s="10">
        <v>42035</v>
      </c>
      <c r="B19" s="61"/>
      <c r="C19" s="10">
        <v>42035</v>
      </c>
      <c r="D19" s="77" t="s">
        <v>18</v>
      </c>
      <c r="E19" s="74">
        <v>5925</v>
      </c>
      <c r="F19" s="74">
        <v>7999</v>
      </c>
      <c r="G19" s="49">
        <f t="shared" ref="G19:G30" si="3">ROUNDUP(F19*0.87,0)</f>
        <v>6960</v>
      </c>
      <c r="H19" s="49">
        <f t="shared" ref="H19:H30" si="4">ROUNDUP(G19*0.9,0)</f>
        <v>6264</v>
      </c>
      <c r="I19" s="49">
        <f t="shared" ref="I19:I30" si="5">ROUNDUP(G19*0.8,0)</f>
        <v>5568</v>
      </c>
    </row>
    <row r="20" spans="1:9" ht="18.2" customHeight="1" x14ac:dyDescent="0.25">
      <c r="A20" s="19">
        <v>53103</v>
      </c>
      <c r="B20" s="61"/>
      <c r="C20" s="19">
        <v>53103</v>
      </c>
      <c r="D20" s="78" t="s">
        <v>19</v>
      </c>
      <c r="E20" s="74">
        <v>3157</v>
      </c>
      <c r="F20" s="74">
        <v>4262</v>
      </c>
      <c r="G20" s="49">
        <f t="shared" si="3"/>
        <v>3708</v>
      </c>
      <c r="H20" s="49">
        <f t="shared" si="4"/>
        <v>3338</v>
      </c>
      <c r="I20" s="49">
        <f t="shared" si="5"/>
        <v>2967</v>
      </c>
    </row>
    <row r="21" spans="1:9" ht="18.2" customHeight="1" x14ac:dyDescent="0.25">
      <c r="A21" s="19">
        <v>53362</v>
      </c>
      <c r="B21" s="61"/>
      <c r="C21" s="19">
        <v>53362</v>
      </c>
      <c r="D21" s="78" t="s">
        <v>20</v>
      </c>
      <c r="E21" s="74">
        <v>3247</v>
      </c>
      <c r="F21" s="74">
        <v>4384</v>
      </c>
      <c r="G21" s="49">
        <f t="shared" si="3"/>
        <v>3815</v>
      </c>
      <c r="H21" s="49">
        <f t="shared" si="4"/>
        <v>3434</v>
      </c>
      <c r="I21" s="49">
        <f t="shared" si="5"/>
        <v>3052</v>
      </c>
    </row>
    <row r="22" spans="1:9" ht="18.2" customHeight="1" x14ac:dyDescent="0.25">
      <c r="A22" s="19">
        <v>53102</v>
      </c>
      <c r="B22" s="61"/>
      <c r="C22" s="19">
        <v>53102</v>
      </c>
      <c r="D22" s="78" t="s">
        <v>21</v>
      </c>
      <c r="E22" s="74">
        <v>3741</v>
      </c>
      <c r="F22" s="74">
        <v>5051</v>
      </c>
      <c r="G22" s="49">
        <f t="shared" si="3"/>
        <v>4395</v>
      </c>
      <c r="H22" s="49">
        <f t="shared" si="4"/>
        <v>3956</v>
      </c>
      <c r="I22" s="49">
        <f t="shared" si="5"/>
        <v>3516</v>
      </c>
    </row>
    <row r="23" spans="1:9" ht="18.2" customHeight="1" x14ac:dyDescent="0.25">
      <c r="A23" s="19">
        <v>53460</v>
      </c>
      <c r="B23" s="61"/>
      <c r="C23" s="19">
        <v>53460</v>
      </c>
      <c r="D23" s="78" t="s">
        <v>22</v>
      </c>
      <c r="E23" s="74">
        <v>3975</v>
      </c>
      <c r="F23" s="74">
        <v>5367</v>
      </c>
      <c r="G23" s="49">
        <f t="shared" si="3"/>
        <v>4670</v>
      </c>
      <c r="H23" s="49">
        <f t="shared" si="4"/>
        <v>4203</v>
      </c>
      <c r="I23" s="49">
        <f t="shared" si="5"/>
        <v>3736</v>
      </c>
    </row>
    <row r="24" spans="1:9" ht="18.2" customHeight="1" x14ac:dyDescent="0.25">
      <c r="A24" s="19">
        <v>53461</v>
      </c>
      <c r="B24" s="61"/>
      <c r="C24" s="19">
        <v>53461</v>
      </c>
      <c r="D24" s="78" t="s">
        <v>23</v>
      </c>
      <c r="E24" s="74">
        <v>4506</v>
      </c>
      <c r="F24" s="74">
        <v>6084</v>
      </c>
      <c r="G24" s="49">
        <f t="shared" si="3"/>
        <v>5294</v>
      </c>
      <c r="H24" s="49">
        <f t="shared" si="4"/>
        <v>4765</v>
      </c>
      <c r="I24" s="49">
        <f t="shared" si="5"/>
        <v>4236</v>
      </c>
    </row>
    <row r="25" spans="1:9" ht="18.2" customHeight="1" x14ac:dyDescent="0.25">
      <c r="A25" s="19">
        <v>53110</v>
      </c>
      <c r="B25" s="61"/>
      <c r="C25" s="19">
        <v>53110</v>
      </c>
      <c r="D25" s="78" t="s">
        <v>24</v>
      </c>
      <c r="E25" s="74">
        <v>1453</v>
      </c>
      <c r="F25" s="74">
        <v>1962</v>
      </c>
      <c r="G25" s="49">
        <f t="shared" si="3"/>
        <v>1707</v>
      </c>
      <c r="H25" s="49">
        <f t="shared" si="4"/>
        <v>1537</v>
      </c>
      <c r="I25" s="49">
        <f t="shared" si="5"/>
        <v>1366</v>
      </c>
    </row>
    <row r="26" spans="1:9" ht="18.2" customHeight="1" x14ac:dyDescent="0.25">
      <c r="A26" s="19">
        <v>56452</v>
      </c>
      <c r="B26" s="61"/>
      <c r="C26" s="19">
        <v>56452</v>
      </c>
      <c r="D26" s="78" t="s">
        <v>25</v>
      </c>
      <c r="E26" s="74">
        <v>1315</v>
      </c>
      <c r="F26" s="74">
        <v>1776</v>
      </c>
      <c r="G26" s="49">
        <f t="shared" si="3"/>
        <v>1546</v>
      </c>
      <c r="H26" s="49">
        <f t="shared" si="4"/>
        <v>1392</v>
      </c>
      <c r="I26" s="49">
        <f t="shared" si="5"/>
        <v>1237</v>
      </c>
    </row>
    <row r="27" spans="1:9" ht="18.2" customHeight="1" x14ac:dyDescent="0.25">
      <c r="A27" s="19">
        <v>52484</v>
      </c>
      <c r="B27" s="61"/>
      <c r="C27" s="19">
        <v>52484</v>
      </c>
      <c r="D27" s="78" t="s">
        <v>11</v>
      </c>
      <c r="E27" s="74">
        <v>1602</v>
      </c>
      <c r="F27" s="74">
        <v>2163</v>
      </c>
      <c r="G27" s="49">
        <f t="shared" si="3"/>
        <v>1882</v>
      </c>
      <c r="H27" s="49">
        <f t="shared" si="4"/>
        <v>1694</v>
      </c>
      <c r="I27" s="49">
        <f t="shared" si="5"/>
        <v>1506</v>
      </c>
    </row>
    <row r="28" spans="1:9" ht="18.2" customHeight="1" x14ac:dyDescent="0.25">
      <c r="A28" s="19">
        <v>42043</v>
      </c>
      <c r="B28" s="61"/>
      <c r="C28" s="19">
        <v>42043</v>
      </c>
      <c r="D28" s="78" t="s">
        <v>12</v>
      </c>
      <c r="E28" s="74">
        <v>7433</v>
      </c>
      <c r="F28" s="74">
        <v>10035</v>
      </c>
      <c r="G28" s="49">
        <f t="shared" si="3"/>
        <v>8731</v>
      </c>
      <c r="H28" s="49">
        <f t="shared" si="4"/>
        <v>7858</v>
      </c>
      <c r="I28" s="49">
        <f t="shared" si="5"/>
        <v>6985</v>
      </c>
    </row>
    <row r="29" spans="1:9" ht="18.2" customHeight="1" x14ac:dyDescent="0.25">
      <c r="A29" s="19">
        <v>49200</v>
      </c>
      <c r="B29" s="61"/>
      <c r="C29" s="19">
        <v>49200</v>
      </c>
      <c r="D29" s="78" t="s">
        <v>13</v>
      </c>
      <c r="E29" s="74">
        <v>775</v>
      </c>
      <c r="F29" s="74">
        <v>1047</v>
      </c>
      <c r="G29" s="49">
        <f t="shared" si="3"/>
        <v>911</v>
      </c>
      <c r="H29" s="49">
        <f t="shared" si="4"/>
        <v>820</v>
      </c>
      <c r="I29" s="49">
        <f t="shared" si="5"/>
        <v>729</v>
      </c>
    </row>
    <row r="30" spans="1:9" ht="18.2" customHeight="1" thickBot="1" x14ac:dyDescent="0.3">
      <c r="A30" s="20">
        <v>38883</v>
      </c>
      <c r="B30" s="62"/>
      <c r="C30" s="20">
        <v>38883</v>
      </c>
      <c r="D30" s="79" t="s">
        <v>14</v>
      </c>
      <c r="E30" s="74">
        <v>825</v>
      </c>
      <c r="F30" s="74">
        <v>1114</v>
      </c>
      <c r="G30" s="49">
        <f t="shared" si="3"/>
        <v>970</v>
      </c>
      <c r="H30" s="49">
        <f t="shared" si="4"/>
        <v>873</v>
      </c>
      <c r="I30" s="49">
        <f t="shared" si="5"/>
        <v>776</v>
      </c>
    </row>
    <row r="31" spans="1:9" ht="54" customHeight="1" x14ac:dyDescent="0.25">
      <c r="A31" s="16">
        <v>59423</v>
      </c>
      <c r="B31" s="57" t="s">
        <v>61</v>
      </c>
      <c r="C31" s="16">
        <v>59423</v>
      </c>
      <c r="D31" s="76" t="s">
        <v>26</v>
      </c>
      <c r="E31" s="74"/>
      <c r="F31" s="74"/>
      <c r="G31" s="74"/>
      <c r="H31" s="74"/>
      <c r="I31" s="74"/>
    </row>
    <row r="32" spans="1:9" ht="26.25" customHeight="1" x14ac:dyDescent="0.25">
      <c r="A32" s="10">
        <v>58642</v>
      </c>
      <c r="B32" s="58"/>
      <c r="C32" s="10">
        <v>58642</v>
      </c>
      <c r="D32" s="77" t="s">
        <v>27</v>
      </c>
      <c r="E32" s="74">
        <v>4362</v>
      </c>
      <c r="F32" s="74">
        <v>5889</v>
      </c>
      <c r="G32" s="49">
        <f t="shared" ref="G32:G60" si="6">ROUNDUP(F32*0.87,0)</f>
        <v>5124</v>
      </c>
      <c r="H32" s="49">
        <f t="shared" ref="H32:H60" si="7">ROUNDUP(G32*0.9,0)</f>
        <v>4612</v>
      </c>
      <c r="I32" s="49">
        <f t="shared" ref="I32:I60" si="8">ROUNDUP(G32*0.8,0)</f>
        <v>4100</v>
      </c>
    </row>
    <row r="33" spans="1:9" ht="28.5" customHeight="1" x14ac:dyDescent="0.25">
      <c r="A33" s="11">
        <v>64604</v>
      </c>
      <c r="B33" s="58"/>
      <c r="C33" s="11">
        <v>64604</v>
      </c>
      <c r="D33" s="81" t="s">
        <v>28</v>
      </c>
      <c r="E33" s="74">
        <v>3534</v>
      </c>
      <c r="F33" s="74">
        <v>4771</v>
      </c>
      <c r="G33" s="49">
        <f t="shared" si="6"/>
        <v>4151</v>
      </c>
      <c r="H33" s="49">
        <f t="shared" si="7"/>
        <v>3736</v>
      </c>
      <c r="I33" s="49">
        <f t="shared" si="8"/>
        <v>3321</v>
      </c>
    </row>
    <row r="34" spans="1:9" ht="26.25" customHeight="1" x14ac:dyDescent="0.25">
      <c r="A34" s="12" t="s">
        <v>29</v>
      </c>
      <c r="B34" s="58"/>
      <c r="C34" s="12" t="s">
        <v>29</v>
      </c>
      <c r="D34" s="82" t="s">
        <v>30</v>
      </c>
      <c r="E34" s="74">
        <v>5104</v>
      </c>
      <c r="F34" s="74">
        <v>6891</v>
      </c>
      <c r="G34" s="49">
        <f t="shared" si="6"/>
        <v>5996</v>
      </c>
      <c r="H34" s="49">
        <f t="shared" si="7"/>
        <v>5397</v>
      </c>
      <c r="I34" s="49">
        <f t="shared" si="8"/>
        <v>4797</v>
      </c>
    </row>
    <row r="35" spans="1:9" ht="20.25" customHeight="1" x14ac:dyDescent="0.25">
      <c r="A35" s="13">
        <v>61604</v>
      </c>
      <c r="B35" s="58"/>
      <c r="C35" s="13">
        <v>61604</v>
      </c>
      <c r="D35" s="82" t="s">
        <v>91</v>
      </c>
      <c r="E35" s="74">
        <v>4417</v>
      </c>
      <c r="F35" s="74">
        <v>5963</v>
      </c>
      <c r="G35" s="49">
        <f t="shared" si="6"/>
        <v>5188</v>
      </c>
      <c r="H35" s="49">
        <f t="shared" si="7"/>
        <v>4670</v>
      </c>
      <c r="I35" s="49">
        <f t="shared" si="8"/>
        <v>4151</v>
      </c>
    </row>
    <row r="36" spans="1:9" ht="23.25" customHeight="1" x14ac:dyDescent="0.25">
      <c r="A36" s="13">
        <v>57821</v>
      </c>
      <c r="B36" s="58"/>
      <c r="C36" s="13">
        <v>57821</v>
      </c>
      <c r="D36" s="83" t="s">
        <v>31</v>
      </c>
      <c r="E36" s="74">
        <v>1664</v>
      </c>
      <c r="F36" s="74">
        <v>2247</v>
      </c>
      <c r="G36" s="49">
        <f t="shared" si="6"/>
        <v>1955</v>
      </c>
      <c r="H36" s="49">
        <f t="shared" si="7"/>
        <v>1760</v>
      </c>
      <c r="I36" s="49">
        <f t="shared" si="8"/>
        <v>1564</v>
      </c>
    </row>
    <row r="37" spans="1:9" ht="18.2" customHeight="1" x14ac:dyDescent="0.25">
      <c r="A37" s="8">
        <v>58379</v>
      </c>
      <c r="B37" s="58"/>
      <c r="C37" s="8">
        <v>58379</v>
      </c>
      <c r="D37" s="83" t="s">
        <v>32</v>
      </c>
      <c r="E37" s="74">
        <v>952</v>
      </c>
      <c r="F37" s="74">
        <v>1286</v>
      </c>
      <c r="G37" s="49">
        <f t="shared" si="6"/>
        <v>1119</v>
      </c>
      <c r="H37" s="49">
        <f t="shared" si="7"/>
        <v>1008</v>
      </c>
      <c r="I37" s="49">
        <f t="shared" si="8"/>
        <v>896</v>
      </c>
    </row>
    <row r="38" spans="1:9" ht="21" customHeight="1" x14ac:dyDescent="0.25">
      <c r="A38" s="13">
        <v>57825</v>
      </c>
      <c r="B38" s="58"/>
      <c r="C38" s="13">
        <v>57825</v>
      </c>
      <c r="D38" s="84" t="s">
        <v>33</v>
      </c>
      <c r="E38" s="74">
        <v>2998</v>
      </c>
      <c r="F38" s="74">
        <v>4048</v>
      </c>
      <c r="G38" s="49">
        <f t="shared" si="6"/>
        <v>3522</v>
      </c>
      <c r="H38" s="49">
        <f t="shared" si="7"/>
        <v>3170</v>
      </c>
      <c r="I38" s="49">
        <f t="shared" si="8"/>
        <v>2818</v>
      </c>
    </row>
    <row r="39" spans="1:9" ht="24" customHeight="1" x14ac:dyDescent="0.25">
      <c r="A39" s="13">
        <v>57826</v>
      </c>
      <c r="B39" s="58"/>
      <c r="C39" s="13">
        <v>57826</v>
      </c>
      <c r="D39" s="84" t="s">
        <v>34</v>
      </c>
      <c r="E39" s="74">
        <v>3443</v>
      </c>
      <c r="F39" s="74">
        <v>4649</v>
      </c>
      <c r="G39" s="49">
        <f t="shared" si="6"/>
        <v>4045</v>
      </c>
      <c r="H39" s="49">
        <f t="shared" si="7"/>
        <v>3641</v>
      </c>
      <c r="I39" s="49">
        <f t="shared" si="8"/>
        <v>3236</v>
      </c>
    </row>
    <row r="40" spans="1:9" ht="22.5" customHeight="1" x14ac:dyDescent="0.25">
      <c r="A40" s="13">
        <v>57827</v>
      </c>
      <c r="B40" s="58"/>
      <c r="C40" s="13">
        <v>57827</v>
      </c>
      <c r="D40" s="84" t="s">
        <v>35</v>
      </c>
      <c r="E40" s="74">
        <v>3917</v>
      </c>
      <c r="F40" s="74">
        <v>5288</v>
      </c>
      <c r="G40" s="49">
        <f t="shared" si="6"/>
        <v>4601</v>
      </c>
      <c r="H40" s="49">
        <f t="shared" si="7"/>
        <v>4141</v>
      </c>
      <c r="I40" s="49">
        <f t="shared" si="8"/>
        <v>3681</v>
      </c>
    </row>
    <row r="41" spans="1:9" ht="23.25" customHeight="1" x14ac:dyDescent="0.25">
      <c r="A41" s="13">
        <v>57828</v>
      </c>
      <c r="B41" s="58"/>
      <c r="C41" s="13">
        <v>57828</v>
      </c>
      <c r="D41" s="84" t="s">
        <v>36</v>
      </c>
      <c r="E41" s="74">
        <v>4362</v>
      </c>
      <c r="F41" s="74">
        <v>5889</v>
      </c>
      <c r="G41" s="49">
        <f t="shared" si="6"/>
        <v>5124</v>
      </c>
      <c r="H41" s="49">
        <f t="shared" si="7"/>
        <v>4612</v>
      </c>
      <c r="I41" s="49">
        <f t="shared" si="8"/>
        <v>4100</v>
      </c>
    </row>
    <row r="42" spans="1:9" ht="18.75" customHeight="1" x14ac:dyDescent="0.25">
      <c r="A42" s="13">
        <v>57829</v>
      </c>
      <c r="B42" s="58"/>
      <c r="C42" s="13">
        <v>57829</v>
      </c>
      <c r="D42" s="84" t="s">
        <v>37</v>
      </c>
      <c r="E42" s="74">
        <v>4807</v>
      </c>
      <c r="F42" s="74">
        <v>6490</v>
      </c>
      <c r="G42" s="49">
        <f t="shared" si="6"/>
        <v>5647</v>
      </c>
      <c r="H42" s="49">
        <f t="shared" si="7"/>
        <v>5083</v>
      </c>
      <c r="I42" s="49">
        <f t="shared" si="8"/>
        <v>4518</v>
      </c>
    </row>
    <row r="43" spans="1:9" ht="18.2" customHeight="1" x14ac:dyDescent="0.25">
      <c r="A43" s="8">
        <v>57841</v>
      </c>
      <c r="B43" s="58"/>
      <c r="C43" s="8">
        <v>57841</v>
      </c>
      <c r="D43" s="83" t="s">
        <v>38</v>
      </c>
      <c r="E43" s="74">
        <v>2187</v>
      </c>
      <c r="F43" s="74">
        <v>2953</v>
      </c>
      <c r="G43" s="49">
        <f t="shared" si="6"/>
        <v>2570</v>
      </c>
      <c r="H43" s="49">
        <f t="shared" si="7"/>
        <v>2313</v>
      </c>
      <c r="I43" s="49">
        <f t="shared" si="8"/>
        <v>2056</v>
      </c>
    </row>
    <row r="44" spans="1:9" ht="23.25" customHeight="1" x14ac:dyDescent="0.25">
      <c r="A44" s="13">
        <v>57831</v>
      </c>
      <c r="B44" s="58"/>
      <c r="C44" s="13">
        <v>57831</v>
      </c>
      <c r="D44" s="84" t="s">
        <v>39</v>
      </c>
      <c r="E44" s="74">
        <v>2998</v>
      </c>
      <c r="F44" s="74">
        <v>4048</v>
      </c>
      <c r="G44" s="49">
        <f t="shared" si="6"/>
        <v>3522</v>
      </c>
      <c r="H44" s="49">
        <f t="shared" si="7"/>
        <v>3170</v>
      </c>
      <c r="I44" s="49">
        <f t="shared" si="8"/>
        <v>2818</v>
      </c>
    </row>
    <row r="45" spans="1:9" ht="22.5" customHeight="1" x14ac:dyDescent="0.25">
      <c r="A45" s="13">
        <v>57832</v>
      </c>
      <c r="B45" s="58"/>
      <c r="C45" s="13">
        <v>57832</v>
      </c>
      <c r="D45" s="84" t="s">
        <v>40</v>
      </c>
      <c r="E45" s="74">
        <v>3443</v>
      </c>
      <c r="F45" s="74">
        <v>4649</v>
      </c>
      <c r="G45" s="49">
        <f t="shared" si="6"/>
        <v>4045</v>
      </c>
      <c r="H45" s="49">
        <f t="shared" si="7"/>
        <v>3641</v>
      </c>
      <c r="I45" s="49">
        <f t="shared" si="8"/>
        <v>3236</v>
      </c>
    </row>
    <row r="46" spans="1:9" ht="21.75" customHeight="1" x14ac:dyDescent="0.25">
      <c r="A46" s="13">
        <v>57833</v>
      </c>
      <c r="B46" s="58"/>
      <c r="C46" s="13">
        <v>57833</v>
      </c>
      <c r="D46" s="84" t="s">
        <v>41</v>
      </c>
      <c r="E46" s="74">
        <v>3917</v>
      </c>
      <c r="F46" s="74">
        <v>5288</v>
      </c>
      <c r="G46" s="49">
        <f t="shared" si="6"/>
        <v>4601</v>
      </c>
      <c r="H46" s="49">
        <f t="shared" si="7"/>
        <v>4141</v>
      </c>
      <c r="I46" s="49">
        <f t="shared" si="8"/>
        <v>3681</v>
      </c>
    </row>
    <row r="47" spans="1:9" ht="21.75" customHeight="1" x14ac:dyDescent="0.25">
      <c r="A47" s="13">
        <v>57834</v>
      </c>
      <c r="B47" s="58"/>
      <c r="C47" s="13">
        <v>57834</v>
      </c>
      <c r="D47" s="84" t="s">
        <v>42</v>
      </c>
      <c r="E47" s="74">
        <v>4362</v>
      </c>
      <c r="F47" s="74">
        <v>5889</v>
      </c>
      <c r="G47" s="49">
        <f t="shared" si="6"/>
        <v>5124</v>
      </c>
      <c r="H47" s="49">
        <f t="shared" si="7"/>
        <v>4612</v>
      </c>
      <c r="I47" s="49">
        <f t="shared" si="8"/>
        <v>4100</v>
      </c>
    </row>
    <row r="48" spans="1:9" ht="21.75" customHeight="1" x14ac:dyDescent="0.25">
      <c r="A48" s="13">
        <v>57835</v>
      </c>
      <c r="B48" s="58"/>
      <c r="C48" s="13">
        <v>57835</v>
      </c>
      <c r="D48" s="84" t="s">
        <v>43</v>
      </c>
      <c r="E48" s="74">
        <v>4807</v>
      </c>
      <c r="F48" s="74">
        <v>6490</v>
      </c>
      <c r="G48" s="49">
        <f t="shared" si="6"/>
        <v>5647</v>
      </c>
      <c r="H48" s="49">
        <f t="shared" si="7"/>
        <v>5083</v>
      </c>
      <c r="I48" s="49">
        <f t="shared" si="8"/>
        <v>4518</v>
      </c>
    </row>
    <row r="49" spans="1:9" ht="18" customHeight="1" x14ac:dyDescent="0.25">
      <c r="A49" s="13">
        <v>57845</v>
      </c>
      <c r="B49" s="58"/>
      <c r="C49" s="13">
        <v>57845</v>
      </c>
      <c r="D49" s="83" t="s">
        <v>44</v>
      </c>
      <c r="E49" s="74">
        <v>1070</v>
      </c>
      <c r="F49" s="74">
        <v>1445</v>
      </c>
      <c r="G49" s="49">
        <f t="shared" si="6"/>
        <v>1258</v>
      </c>
      <c r="H49" s="49">
        <f t="shared" si="7"/>
        <v>1133</v>
      </c>
      <c r="I49" s="49">
        <f t="shared" si="8"/>
        <v>1007</v>
      </c>
    </row>
    <row r="50" spans="1:9" ht="18.2" customHeight="1" x14ac:dyDescent="0.25">
      <c r="A50" s="8">
        <v>57831</v>
      </c>
      <c r="B50" s="58"/>
      <c r="C50" s="8">
        <v>57831</v>
      </c>
      <c r="D50" s="83" t="s">
        <v>45</v>
      </c>
      <c r="E50" s="74">
        <v>2187</v>
      </c>
      <c r="F50" s="74">
        <v>2953</v>
      </c>
      <c r="G50" s="49">
        <f t="shared" si="6"/>
        <v>2570</v>
      </c>
      <c r="H50" s="49">
        <f t="shared" si="7"/>
        <v>2313</v>
      </c>
      <c r="I50" s="49">
        <f t="shared" si="8"/>
        <v>2056</v>
      </c>
    </row>
    <row r="51" spans="1:9" ht="18.2" customHeight="1" x14ac:dyDescent="0.25">
      <c r="A51" s="8">
        <v>57823</v>
      </c>
      <c r="B51" s="58"/>
      <c r="C51" s="8">
        <v>57823</v>
      </c>
      <c r="D51" s="83" t="s">
        <v>46</v>
      </c>
      <c r="E51" s="74">
        <v>2169</v>
      </c>
      <c r="F51" s="74">
        <v>2929</v>
      </c>
      <c r="G51" s="49">
        <f t="shared" si="6"/>
        <v>2549</v>
      </c>
      <c r="H51" s="49">
        <f t="shared" si="7"/>
        <v>2295</v>
      </c>
      <c r="I51" s="49">
        <f t="shared" si="8"/>
        <v>2040</v>
      </c>
    </row>
    <row r="52" spans="1:9" ht="18.2" customHeight="1" x14ac:dyDescent="0.25">
      <c r="A52" s="8">
        <v>49200</v>
      </c>
      <c r="B52" s="58"/>
      <c r="C52" s="8">
        <v>49200</v>
      </c>
      <c r="D52" s="83" t="s">
        <v>47</v>
      </c>
      <c r="E52" s="74">
        <v>775</v>
      </c>
      <c r="F52" s="74">
        <v>1047</v>
      </c>
      <c r="G52" s="49">
        <f t="shared" si="6"/>
        <v>911</v>
      </c>
      <c r="H52" s="49">
        <f t="shared" si="7"/>
        <v>820</v>
      </c>
      <c r="I52" s="49">
        <f t="shared" si="8"/>
        <v>729</v>
      </c>
    </row>
    <row r="53" spans="1:9" ht="18.2" customHeight="1" x14ac:dyDescent="0.25">
      <c r="A53" s="8">
        <v>57844</v>
      </c>
      <c r="B53" s="58"/>
      <c r="C53" s="8">
        <v>57844</v>
      </c>
      <c r="D53" s="83" t="s">
        <v>48</v>
      </c>
      <c r="E53" s="74">
        <v>1308</v>
      </c>
      <c r="F53" s="74">
        <v>1766</v>
      </c>
      <c r="G53" s="49">
        <f t="shared" si="6"/>
        <v>1537</v>
      </c>
      <c r="H53" s="49">
        <f t="shared" si="7"/>
        <v>1384</v>
      </c>
      <c r="I53" s="49">
        <f t="shared" si="8"/>
        <v>1230</v>
      </c>
    </row>
    <row r="54" spans="1:9" ht="18.2" customHeight="1" x14ac:dyDescent="0.25">
      <c r="A54" s="8">
        <v>38883</v>
      </c>
      <c r="B54" s="58"/>
      <c r="C54" s="8">
        <v>38883</v>
      </c>
      <c r="D54" s="83" t="s">
        <v>49</v>
      </c>
      <c r="E54" s="74">
        <v>825</v>
      </c>
      <c r="F54" s="74">
        <v>1114</v>
      </c>
      <c r="G54" s="49">
        <f t="shared" si="6"/>
        <v>970</v>
      </c>
      <c r="H54" s="49">
        <f t="shared" si="7"/>
        <v>873</v>
      </c>
      <c r="I54" s="49">
        <f t="shared" si="8"/>
        <v>776</v>
      </c>
    </row>
    <row r="55" spans="1:9" ht="18.2" customHeight="1" x14ac:dyDescent="0.25">
      <c r="A55" s="8">
        <v>38846</v>
      </c>
      <c r="B55" s="58"/>
      <c r="C55" s="8">
        <v>38846</v>
      </c>
      <c r="D55" s="83" t="s">
        <v>50</v>
      </c>
      <c r="E55" s="74">
        <v>712</v>
      </c>
      <c r="F55" s="74">
        <v>962</v>
      </c>
      <c r="G55" s="49">
        <f t="shared" si="6"/>
        <v>837</v>
      </c>
      <c r="H55" s="49">
        <f t="shared" si="7"/>
        <v>754</v>
      </c>
      <c r="I55" s="49">
        <f t="shared" si="8"/>
        <v>670</v>
      </c>
    </row>
    <row r="56" spans="1:9" ht="18.2" customHeight="1" x14ac:dyDescent="0.25">
      <c r="A56" s="8">
        <v>38846</v>
      </c>
      <c r="B56" s="58"/>
      <c r="C56" s="8">
        <v>38846</v>
      </c>
      <c r="D56" s="83" t="s">
        <v>51</v>
      </c>
      <c r="E56" s="74">
        <v>4418</v>
      </c>
      <c r="F56" s="74">
        <v>5965</v>
      </c>
      <c r="G56" s="49">
        <f t="shared" si="6"/>
        <v>5190</v>
      </c>
      <c r="H56" s="49">
        <f t="shared" si="7"/>
        <v>4671</v>
      </c>
      <c r="I56" s="49">
        <f t="shared" si="8"/>
        <v>4152</v>
      </c>
    </row>
    <row r="57" spans="1:9" ht="18.2" customHeight="1" x14ac:dyDescent="0.25">
      <c r="A57" s="8">
        <v>52669</v>
      </c>
      <c r="B57" s="58"/>
      <c r="C57" s="8">
        <v>52669</v>
      </c>
      <c r="D57" s="83" t="s">
        <v>52</v>
      </c>
      <c r="E57" s="74">
        <v>774</v>
      </c>
      <c r="F57" s="74">
        <v>1045</v>
      </c>
      <c r="G57" s="49">
        <f t="shared" si="6"/>
        <v>910</v>
      </c>
      <c r="H57" s="49">
        <f t="shared" si="7"/>
        <v>819</v>
      </c>
      <c r="I57" s="49">
        <f t="shared" si="8"/>
        <v>728</v>
      </c>
    </row>
    <row r="58" spans="1:9" ht="18.2" customHeight="1" x14ac:dyDescent="0.25">
      <c r="A58" s="8">
        <v>52582</v>
      </c>
      <c r="B58" s="58"/>
      <c r="C58" s="8">
        <v>52582</v>
      </c>
      <c r="D58" s="83" t="s">
        <v>53</v>
      </c>
      <c r="E58" s="74">
        <v>4699</v>
      </c>
      <c r="F58" s="74">
        <v>6344</v>
      </c>
      <c r="G58" s="49">
        <f t="shared" si="6"/>
        <v>5520</v>
      </c>
      <c r="H58" s="49">
        <f t="shared" si="7"/>
        <v>4968</v>
      </c>
      <c r="I58" s="49">
        <f t="shared" si="8"/>
        <v>4416</v>
      </c>
    </row>
    <row r="59" spans="1:9" ht="18.2" customHeight="1" x14ac:dyDescent="0.25">
      <c r="A59" s="8">
        <v>57458</v>
      </c>
      <c r="B59" s="58"/>
      <c r="C59" s="8">
        <v>57458</v>
      </c>
      <c r="D59" s="83" t="s">
        <v>54</v>
      </c>
      <c r="E59" s="74">
        <v>2201</v>
      </c>
      <c r="F59" s="74">
        <v>2972</v>
      </c>
      <c r="G59" s="49">
        <f t="shared" si="6"/>
        <v>2586</v>
      </c>
      <c r="H59" s="49">
        <f t="shared" si="7"/>
        <v>2328</v>
      </c>
      <c r="I59" s="49">
        <f t="shared" si="8"/>
        <v>2069</v>
      </c>
    </row>
    <row r="60" spans="1:9" ht="18.2" customHeight="1" x14ac:dyDescent="0.25">
      <c r="A60" s="8">
        <v>57454</v>
      </c>
      <c r="B60" s="58"/>
      <c r="C60" s="8">
        <v>57454</v>
      </c>
      <c r="D60" s="83" t="s">
        <v>55</v>
      </c>
      <c r="E60" s="74">
        <v>1487</v>
      </c>
      <c r="F60" s="74">
        <v>2008</v>
      </c>
      <c r="G60" s="49">
        <f t="shared" si="6"/>
        <v>1747</v>
      </c>
      <c r="H60" s="49">
        <f t="shared" si="7"/>
        <v>1573</v>
      </c>
      <c r="I60" s="49">
        <f t="shared" si="8"/>
        <v>1398</v>
      </c>
    </row>
    <row r="61" spans="1:9" ht="17.25" customHeight="1" x14ac:dyDescent="0.25">
      <c r="A61" s="13">
        <v>34640</v>
      </c>
      <c r="B61" s="58"/>
      <c r="C61" s="13">
        <v>34640</v>
      </c>
      <c r="D61" s="83" t="s">
        <v>56</v>
      </c>
      <c r="E61" s="74"/>
      <c r="F61" s="74"/>
      <c r="G61" s="74"/>
      <c r="H61" s="74"/>
      <c r="I61" s="74"/>
    </row>
    <row r="62" spans="1:9" ht="18.2" customHeight="1" x14ac:dyDescent="0.25">
      <c r="A62" s="8">
        <v>34086</v>
      </c>
      <c r="B62" s="58"/>
      <c r="C62" s="8">
        <v>34086</v>
      </c>
      <c r="D62" s="83" t="s">
        <v>57</v>
      </c>
      <c r="E62" s="74">
        <v>6230</v>
      </c>
      <c r="F62" s="74">
        <v>8411</v>
      </c>
      <c r="G62" s="49">
        <f t="shared" ref="G62:G100" si="9">ROUNDUP(F62*0.87,0)</f>
        <v>7318</v>
      </c>
      <c r="H62" s="49">
        <f t="shared" ref="H62:H100" si="10">ROUNDUP(G62*0.9,0)</f>
        <v>6587</v>
      </c>
      <c r="I62" s="49">
        <f t="shared" ref="I62:I100" si="11">ROUNDUP(G62*0.8,0)</f>
        <v>5855</v>
      </c>
    </row>
    <row r="63" spans="1:9" ht="18.2" customHeight="1" x14ac:dyDescent="0.25">
      <c r="A63" s="8">
        <v>22771</v>
      </c>
      <c r="B63" s="58"/>
      <c r="C63" s="8">
        <v>22771</v>
      </c>
      <c r="D63" s="83" t="s">
        <v>58</v>
      </c>
      <c r="E63" s="74">
        <v>970</v>
      </c>
      <c r="F63" s="74">
        <v>1310</v>
      </c>
      <c r="G63" s="49">
        <f t="shared" si="9"/>
        <v>1140</v>
      </c>
      <c r="H63" s="49">
        <f t="shared" si="10"/>
        <v>1026</v>
      </c>
      <c r="I63" s="49">
        <f t="shared" si="11"/>
        <v>912</v>
      </c>
    </row>
    <row r="64" spans="1:9" ht="18.2" customHeight="1" x14ac:dyDescent="0.25">
      <c r="A64" s="8">
        <v>34117</v>
      </c>
      <c r="B64" s="58"/>
      <c r="C64" s="8">
        <v>34117</v>
      </c>
      <c r="D64" s="83" t="s">
        <v>59</v>
      </c>
      <c r="E64" s="74">
        <v>1194</v>
      </c>
      <c r="F64" s="74">
        <v>1612</v>
      </c>
      <c r="G64" s="49">
        <f t="shared" si="9"/>
        <v>1403</v>
      </c>
      <c r="H64" s="49">
        <f t="shared" si="10"/>
        <v>1263</v>
      </c>
      <c r="I64" s="49">
        <f t="shared" si="11"/>
        <v>1123</v>
      </c>
    </row>
    <row r="65" spans="1:9" ht="18.75" customHeight="1" thickBot="1" x14ac:dyDescent="0.3">
      <c r="A65" s="21">
        <v>21512</v>
      </c>
      <c r="B65" s="59"/>
      <c r="C65" s="21">
        <v>21512</v>
      </c>
      <c r="D65" s="85" t="s">
        <v>60</v>
      </c>
      <c r="E65" s="74">
        <v>11711</v>
      </c>
      <c r="F65" s="74">
        <v>15810</v>
      </c>
      <c r="G65" s="49">
        <f t="shared" si="9"/>
        <v>13755</v>
      </c>
      <c r="H65" s="49">
        <f t="shared" si="10"/>
        <v>12380</v>
      </c>
      <c r="I65" s="49">
        <f t="shared" si="11"/>
        <v>11004</v>
      </c>
    </row>
    <row r="66" spans="1:9" ht="18.2" customHeight="1" x14ac:dyDescent="0.25">
      <c r="A66" s="22">
        <v>21521</v>
      </c>
      <c r="B66" s="54" t="s">
        <v>87</v>
      </c>
      <c r="C66" s="22">
        <v>21521</v>
      </c>
      <c r="D66" s="86" t="s">
        <v>62</v>
      </c>
      <c r="E66" s="74">
        <v>12179</v>
      </c>
      <c r="F66" s="74">
        <v>16442</v>
      </c>
      <c r="G66" s="49">
        <f t="shared" si="9"/>
        <v>14305</v>
      </c>
      <c r="H66" s="49">
        <f t="shared" si="10"/>
        <v>12875</v>
      </c>
      <c r="I66" s="49">
        <f t="shared" si="11"/>
        <v>11444</v>
      </c>
    </row>
    <row r="67" spans="1:9" ht="18.2" customHeight="1" x14ac:dyDescent="0.25">
      <c r="A67" s="8">
        <v>21522</v>
      </c>
      <c r="B67" s="55"/>
      <c r="C67" s="8">
        <v>21522</v>
      </c>
      <c r="D67" s="83" t="s">
        <v>63</v>
      </c>
      <c r="E67" s="74">
        <v>10693</v>
      </c>
      <c r="F67" s="74">
        <v>14436</v>
      </c>
      <c r="G67" s="49">
        <f t="shared" si="9"/>
        <v>12560</v>
      </c>
      <c r="H67" s="49">
        <f t="shared" si="10"/>
        <v>11304</v>
      </c>
      <c r="I67" s="49">
        <f t="shared" si="11"/>
        <v>10048</v>
      </c>
    </row>
    <row r="68" spans="1:9" ht="18.2" customHeight="1" x14ac:dyDescent="0.25">
      <c r="A68" s="8">
        <v>21524</v>
      </c>
      <c r="B68" s="55"/>
      <c r="C68" s="8">
        <v>21524</v>
      </c>
      <c r="D68" s="83" t="s">
        <v>64</v>
      </c>
      <c r="E68" s="74">
        <v>11833</v>
      </c>
      <c r="F68" s="74">
        <v>15975</v>
      </c>
      <c r="G68" s="49">
        <f t="shared" si="9"/>
        <v>13899</v>
      </c>
      <c r="H68" s="49">
        <f t="shared" si="10"/>
        <v>12510</v>
      </c>
      <c r="I68" s="49">
        <f t="shared" si="11"/>
        <v>11120</v>
      </c>
    </row>
    <row r="69" spans="1:9" ht="18.2" customHeight="1" x14ac:dyDescent="0.25">
      <c r="A69" s="8">
        <v>27809</v>
      </c>
      <c r="B69" s="55"/>
      <c r="C69" s="8">
        <v>27809</v>
      </c>
      <c r="D69" s="83" t="s">
        <v>65</v>
      </c>
      <c r="E69" s="74">
        <v>15158</v>
      </c>
      <c r="F69" s="74">
        <v>20464</v>
      </c>
      <c r="G69" s="49">
        <f t="shared" si="9"/>
        <v>17804</v>
      </c>
      <c r="H69" s="49">
        <f t="shared" si="10"/>
        <v>16024</v>
      </c>
      <c r="I69" s="49">
        <f t="shared" si="11"/>
        <v>14244</v>
      </c>
    </row>
    <row r="70" spans="1:9" ht="18.2" customHeight="1" x14ac:dyDescent="0.25">
      <c r="A70" s="8">
        <v>27810</v>
      </c>
      <c r="B70" s="55"/>
      <c r="C70" s="8">
        <v>27810</v>
      </c>
      <c r="D70" s="83" t="s">
        <v>66</v>
      </c>
      <c r="E70" s="74">
        <v>6126</v>
      </c>
      <c r="F70" s="74">
        <v>8271</v>
      </c>
      <c r="G70" s="49">
        <f t="shared" si="9"/>
        <v>7196</v>
      </c>
      <c r="H70" s="49">
        <f t="shared" si="10"/>
        <v>6477</v>
      </c>
      <c r="I70" s="49">
        <f t="shared" si="11"/>
        <v>5757</v>
      </c>
    </row>
    <row r="71" spans="1:9" ht="18.2" customHeight="1" x14ac:dyDescent="0.25">
      <c r="A71" s="8">
        <v>27811</v>
      </c>
      <c r="B71" s="55"/>
      <c r="C71" s="8">
        <v>27811</v>
      </c>
      <c r="D71" s="83" t="s">
        <v>67</v>
      </c>
      <c r="E71" s="74">
        <v>5590</v>
      </c>
      <c r="F71" s="74">
        <v>7547</v>
      </c>
      <c r="G71" s="49">
        <f t="shared" si="9"/>
        <v>6566</v>
      </c>
      <c r="H71" s="49">
        <f t="shared" si="10"/>
        <v>5910</v>
      </c>
      <c r="I71" s="49">
        <f t="shared" si="11"/>
        <v>5253</v>
      </c>
    </row>
    <row r="72" spans="1:9" ht="18.2" customHeight="1" x14ac:dyDescent="0.25">
      <c r="A72" s="8">
        <v>27812</v>
      </c>
      <c r="B72" s="55"/>
      <c r="C72" s="8">
        <v>27812</v>
      </c>
      <c r="D72" s="83" t="s">
        <v>68</v>
      </c>
      <c r="E72" s="74">
        <v>2233</v>
      </c>
      <c r="F72" s="74">
        <v>3015</v>
      </c>
      <c r="G72" s="49">
        <f t="shared" si="9"/>
        <v>2624</v>
      </c>
      <c r="H72" s="49">
        <f t="shared" si="10"/>
        <v>2362</v>
      </c>
      <c r="I72" s="49">
        <f t="shared" si="11"/>
        <v>2100</v>
      </c>
    </row>
    <row r="73" spans="1:9" ht="18.2" customHeight="1" x14ac:dyDescent="0.25">
      <c r="A73" s="8">
        <v>27813</v>
      </c>
      <c r="B73" s="55"/>
      <c r="C73" s="8">
        <v>27813</v>
      </c>
      <c r="D73" s="83" t="s">
        <v>69</v>
      </c>
      <c r="E73" s="74">
        <v>2174</v>
      </c>
      <c r="F73" s="74">
        <v>2935</v>
      </c>
      <c r="G73" s="49">
        <f t="shared" si="9"/>
        <v>2554</v>
      </c>
      <c r="H73" s="49">
        <f t="shared" si="10"/>
        <v>2299</v>
      </c>
      <c r="I73" s="49">
        <f t="shared" si="11"/>
        <v>2044</v>
      </c>
    </row>
    <row r="74" spans="1:9" ht="18.2" customHeight="1" x14ac:dyDescent="0.25">
      <c r="A74" s="8">
        <v>28953</v>
      </c>
      <c r="B74" s="55"/>
      <c r="C74" s="8">
        <v>28953</v>
      </c>
      <c r="D74" s="83" t="s">
        <v>70</v>
      </c>
      <c r="E74" s="74">
        <v>2205</v>
      </c>
      <c r="F74" s="74">
        <v>2977</v>
      </c>
      <c r="G74" s="49">
        <f t="shared" si="9"/>
        <v>2590</v>
      </c>
      <c r="H74" s="49">
        <f t="shared" si="10"/>
        <v>2331</v>
      </c>
      <c r="I74" s="49">
        <f t="shared" si="11"/>
        <v>2072</v>
      </c>
    </row>
    <row r="75" spans="1:9" ht="18.2" customHeight="1" x14ac:dyDescent="0.25">
      <c r="A75" s="8">
        <v>28954</v>
      </c>
      <c r="B75" s="55"/>
      <c r="C75" s="8">
        <v>28954</v>
      </c>
      <c r="D75" s="83" t="s">
        <v>71</v>
      </c>
      <c r="E75" s="74">
        <v>7235</v>
      </c>
      <c r="F75" s="74">
        <v>9768</v>
      </c>
      <c r="G75" s="49">
        <f t="shared" si="9"/>
        <v>8499</v>
      </c>
      <c r="H75" s="49">
        <f t="shared" si="10"/>
        <v>7650</v>
      </c>
      <c r="I75" s="49">
        <f t="shared" si="11"/>
        <v>6800</v>
      </c>
    </row>
    <row r="76" spans="1:9" ht="18.2" customHeight="1" x14ac:dyDescent="0.25">
      <c r="A76" s="8">
        <v>33626</v>
      </c>
      <c r="B76" s="55"/>
      <c r="C76" s="8">
        <v>33626</v>
      </c>
      <c r="D76" s="83" t="s">
        <v>72</v>
      </c>
      <c r="E76" s="74">
        <v>15158</v>
      </c>
      <c r="F76" s="74">
        <v>20464</v>
      </c>
      <c r="G76" s="49">
        <f t="shared" si="9"/>
        <v>17804</v>
      </c>
      <c r="H76" s="49">
        <f t="shared" si="10"/>
        <v>16024</v>
      </c>
      <c r="I76" s="49">
        <f t="shared" si="11"/>
        <v>14244</v>
      </c>
    </row>
    <row r="77" spans="1:9" ht="18.2" customHeight="1" x14ac:dyDescent="0.25">
      <c r="A77" s="8">
        <v>21795</v>
      </c>
      <c r="B77" s="55"/>
      <c r="C77" s="8">
        <v>21795</v>
      </c>
      <c r="D77" s="83" t="s">
        <v>73</v>
      </c>
      <c r="E77" s="74">
        <v>1626</v>
      </c>
      <c r="F77" s="74">
        <v>2196</v>
      </c>
      <c r="G77" s="49">
        <f t="shared" si="9"/>
        <v>1911</v>
      </c>
      <c r="H77" s="49">
        <f t="shared" si="10"/>
        <v>1720</v>
      </c>
      <c r="I77" s="49">
        <f t="shared" si="11"/>
        <v>1529</v>
      </c>
    </row>
    <row r="78" spans="1:9" ht="18.2" customHeight="1" x14ac:dyDescent="0.25">
      <c r="A78" s="8">
        <v>25048</v>
      </c>
      <c r="B78" s="55"/>
      <c r="C78" s="8">
        <v>25048</v>
      </c>
      <c r="D78" s="83" t="s">
        <v>74</v>
      </c>
      <c r="E78" s="74">
        <v>1515</v>
      </c>
      <c r="F78" s="74">
        <v>2046</v>
      </c>
      <c r="G78" s="49">
        <f t="shared" si="9"/>
        <v>1781</v>
      </c>
      <c r="H78" s="49">
        <f t="shared" si="10"/>
        <v>1603</v>
      </c>
      <c r="I78" s="49">
        <f t="shared" si="11"/>
        <v>1425</v>
      </c>
    </row>
    <row r="79" spans="1:9" ht="18.2" customHeight="1" x14ac:dyDescent="0.25">
      <c r="A79" s="8">
        <v>28969</v>
      </c>
      <c r="B79" s="55"/>
      <c r="C79" s="8">
        <v>28969</v>
      </c>
      <c r="D79" s="83" t="s">
        <v>75</v>
      </c>
      <c r="E79" s="74">
        <v>1134</v>
      </c>
      <c r="F79" s="74">
        <v>1531</v>
      </c>
      <c r="G79" s="49">
        <f t="shared" si="9"/>
        <v>1332</v>
      </c>
      <c r="H79" s="49">
        <f t="shared" si="10"/>
        <v>1199</v>
      </c>
      <c r="I79" s="49">
        <f t="shared" si="11"/>
        <v>1066</v>
      </c>
    </row>
    <row r="80" spans="1:9" ht="18.2" customHeight="1" x14ac:dyDescent="0.25">
      <c r="A80" s="8">
        <v>33871</v>
      </c>
      <c r="B80" s="55"/>
      <c r="C80" s="8">
        <v>33871</v>
      </c>
      <c r="D80" s="83" t="s">
        <v>76</v>
      </c>
      <c r="E80" s="74">
        <v>1134</v>
      </c>
      <c r="F80" s="74">
        <v>1531</v>
      </c>
      <c r="G80" s="49">
        <f t="shared" si="9"/>
        <v>1332</v>
      </c>
      <c r="H80" s="49">
        <f t="shared" si="10"/>
        <v>1199</v>
      </c>
      <c r="I80" s="49">
        <f t="shared" si="11"/>
        <v>1066</v>
      </c>
    </row>
    <row r="81" spans="1:9" ht="18.2" customHeight="1" x14ac:dyDescent="0.25">
      <c r="A81" s="8">
        <v>33623</v>
      </c>
      <c r="B81" s="55"/>
      <c r="C81" s="8">
        <v>33623</v>
      </c>
      <c r="D81" s="83" t="s">
        <v>77</v>
      </c>
      <c r="E81" s="74">
        <v>1658</v>
      </c>
      <c r="F81" s="74">
        <v>2239</v>
      </c>
      <c r="G81" s="49">
        <f t="shared" si="9"/>
        <v>1948</v>
      </c>
      <c r="H81" s="49">
        <f t="shared" si="10"/>
        <v>1754</v>
      </c>
      <c r="I81" s="49">
        <f t="shared" si="11"/>
        <v>1559</v>
      </c>
    </row>
    <row r="82" spans="1:9" ht="18.2" customHeight="1" x14ac:dyDescent="0.25">
      <c r="A82" s="8">
        <v>23298</v>
      </c>
      <c r="B82" s="55"/>
      <c r="C82" s="8">
        <v>23298</v>
      </c>
      <c r="D82" s="83" t="s">
        <v>78</v>
      </c>
      <c r="E82" s="74">
        <v>570</v>
      </c>
      <c r="F82" s="74">
        <v>770</v>
      </c>
      <c r="G82" s="49">
        <f t="shared" si="9"/>
        <v>670</v>
      </c>
      <c r="H82" s="49">
        <f t="shared" si="10"/>
        <v>603</v>
      </c>
      <c r="I82" s="49">
        <f t="shared" si="11"/>
        <v>536</v>
      </c>
    </row>
    <row r="83" spans="1:9" ht="18.2" customHeight="1" x14ac:dyDescent="0.25">
      <c r="A83" s="8">
        <v>6856</v>
      </c>
      <c r="B83" s="55"/>
      <c r="C83" s="8">
        <v>6856</v>
      </c>
      <c r="D83" s="83" t="s">
        <v>79</v>
      </c>
      <c r="E83" s="74">
        <v>957</v>
      </c>
      <c r="F83" s="74">
        <v>1292</v>
      </c>
      <c r="G83" s="49">
        <f t="shared" si="9"/>
        <v>1125</v>
      </c>
      <c r="H83" s="49">
        <f t="shared" si="10"/>
        <v>1013</v>
      </c>
      <c r="I83" s="49">
        <f t="shared" si="11"/>
        <v>900</v>
      </c>
    </row>
    <row r="84" spans="1:9" ht="36.4" customHeight="1" x14ac:dyDescent="0.25">
      <c r="A84" s="13">
        <v>13409</v>
      </c>
      <c r="B84" s="55"/>
      <c r="C84" s="13">
        <v>13409</v>
      </c>
      <c r="D84" s="84" t="s">
        <v>80</v>
      </c>
      <c r="E84" s="74">
        <v>420</v>
      </c>
      <c r="F84" s="74">
        <v>567</v>
      </c>
      <c r="G84" s="49">
        <f t="shared" si="9"/>
        <v>494</v>
      </c>
      <c r="H84" s="49">
        <f t="shared" si="10"/>
        <v>445</v>
      </c>
      <c r="I84" s="49">
        <f t="shared" si="11"/>
        <v>396</v>
      </c>
    </row>
    <row r="85" spans="1:9" ht="18.2" customHeight="1" thickBot="1" x14ac:dyDescent="0.3">
      <c r="A85" s="21">
        <v>32965</v>
      </c>
      <c r="B85" s="56"/>
      <c r="C85" s="21">
        <v>32965</v>
      </c>
      <c r="D85" s="85" t="s">
        <v>81</v>
      </c>
      <c r="E85" s="74">
        <v>1948</v>
      </c>
      <c r="F85" s="74">
        <v>2630</v>
      </c>
      <c r="G85" s="49">
        <f t="shared" si="9"/>
        <v>2289</v>
      </c>
      <c r="H85" s="49">
        <f t="shared" si="10"/>
        <v>2061</v>
      </c>
      <c r="I85" s="49">
        <f t="shared" si="11"/>
        <v>1832</v>
      </c>
    </row>
    <row r="86" spans="1:9" ht="18.2" customHeight="1" x14ac:dyDescent="0.25">
      <c r="A86" s="22">
        <v>23935</v>
      </c>
      <c r="B86" s="51" t="s">
        <v>82</v>
      </c>
      <c r="C86" s="22">
        <v>23935</v>
      </c>
      <c r="D86" s="86" t="s">
        <v>83</v>
      </c>
      <c r="E86" s="74">
        <v>4337</v>
      </c>
      <c r="F86" s="74">
        <v>5855</v>
      </c>
      <c r="G86" s="49">
        <f t="shared" si="9"/>
        <v>5094</v>
      </c>
      <c r="H86" s="49">
        <f t="shared" si="10"/>
        <v>4585</v>
      </c>
      <c r="I86" s="49">
        <f t="shared" si="11"/>
        <v>4076</v>
      </c>
    </row>
    <row r="87" spans="1:9" ht="18.2" customHeight="1" x14ac:dyDescent="0.25">
      <c r="A87" s="8">
        <v>22771</v>
      </c>
      <c r="B87" s="52"/>
      <c r="C87" s="8">
        <v>22771</v>
      </c>
      <c r="D87" s="83" t="s">
        <v>58</v>
      </c>
      <c r="E87" s="74">
        <v>970</v>
      </c>
      <c r="F87" s="74">
        <v>1310</v>
      </c>
      <c r="G87" s="49">
        <f t="shared" si="9"/>
        <v>1140</v>
      </c>
      <c r="H87" s="49">
        <f t="shared" si="10"/>
        <v>1026</v>
      </c>
      <c r="I87" s="49">
        <f t="shared" si="11"/>
        <v>912</v>
      </c>
    </row>
    <row r="88" spans="1:9" ht="18.2" customHeight="1" x14ac:dyDescent="0.25">
      <c r="A88" s="23">
        <v>22763</v>
      </c>
      <c r="B88" s="52"/>
      <c r="C88" s="23">
        <v>22763</v>
      </c>
      <c r="D88" s="83" t="s">
        <v>84</v>
      </c>
      <c r="E88" s="74">
        <v>1524</v>
      </c>
      <c r="F88" s="74">
        <v>2058</v>
      </c>
      <c r="G88" s="49">
        <f t="shared" si="9"/>
        <v>1791</v>
      </c>
      <c r="H88" s="49">
        <f t="shared" si="10"/>
        <v>1612</v>
      </c>
      <c r="I88" s="49">
        <f t="shared" si="11"/>
        <v>1433</v>
      </c>
    </row>
    <row r="89" spans="1:9" ht="18.2" customHeight="1" x14ac:dyDescent="0.25">
      <c r="A89" s="8">
        <v>21512</v>
      </c>
      <c r="B89" s="52"/>
      <c r="C89" s="8">
        <v>21512</v>
      </c>
      <c r="D89" s="83" t="s">
        <v>60</v>
      </c>
      <c r="E89" s="74">
        <v>11711</v>
      </c>
      <c r="F89" s="74">
        <v>15810</v>
      </c>
      <c r="G89" s="49">
        <f t="shared" si="9"/>
        <v>13755</v>
      </c>
      <c r="H89" s="49">
        <f t="shared" si="10"/>
        <v>12380</v>
      </c>
      <c r="I89" s="49">
        <f t="shared" si="11"/>
        <v>11004</v>
      </c>
    </row>
    <row r="90" spans="1:9" ht="18.2" customHeight="1" x14ac:dyDescent="0.25">
      <c r="A90" s="8">
        <v>21521</v>
      </c>
      <c r="B90" s="52"/>
      <c r="C90" s="8">
        <v>21521</v>
      </c>
      <c r="D90" s="83" t="s">
        <v>62</v>
      </c>
      <c r="E90" s="74">
        <v>12179</v>
      </c>
      <c r="F90" s="74">
        <v>16442</v>
      </c>
      <c r="G90" s="49">
        <f t="shared" si="9"/>
        <v>14305</v>
      </c>
      <c r="H90" s="49">
        <f t="shared" si="10"/>
        <v>12875</v>
      </c>
      <c r="I90" s="49">
        <f t="shared" si="11"/>
        <v>11444</v>
      </c>
    </row>
    <row r="91" spans="1:9" ht="18.2" customHeight="1" x14ac:dyDescent="0.25">
      <c r="A91" s="8">
        <v>21522</v>
      </c>
      <c r="B91" s="52"/>
      <c r="C91" s="8">
        <v>21522</v>
      </c>
      <c r="D91" s="83" t="s">
        <v>63</v>
      </c>
      <c r="E91" s="74">
        <v>10693</v>
      </c>
      <c r="F91" s="74">
        <v>14436</v>
      </c>
      <c r="G91" s="49">
        <f t="shared" si="9"/>
        <v>12560</v>
      </c>
      <c r="H91" s="49">
        <f t="shared" si="10"/>
        <v>11304</v>
      </c>
      <c r="I91" s="49">
        <f t="shared" si="11"/>
        <v>10048</v>
      </c>
    </row>
    <row r="92" spans="1:9" ht="18.2" customHeight="1" x14ac:dyDescent="0.25">
      <c r="A92" s="8">
        <v>21524</v>
      </c>
      <c r="B92" s="52"/>
      <c r="C92" s="8">
        <v>21524</v>
      </c>
      <c r="D92" s="83" t="s">
        <v>64</v>
      </c>
      <c r="E92" s="74">
        <v>11833</v>
      </c>
      <c r="F92" s="74">
        <v>15975</v>
      </c>
      <c r="G92" s="49">
        <f t="shared" si="9"/>
        <v>13899</v>
      </c>
      <c r="H92" s="49">
        <f t="shared" si="10"/>
        <v>12510</v>
      </c>
      <c r="I92" s="49">
        <f t="shared" si="11"/>
        <v>11120</v>
      </c>
    </row>
    <row r="93" spans="1:9" ht="18.2" customHeight="1" x14ac:dyDescent="0.25">
      <c r="A93" s="8">
        <v>21513</v>
      </c>
      <c r="B93" s="52"/>
      <c r="C93" s="8">
        <v>21513</v>
      </c>
      <c r="D93" s="83" t="s">
        <v>85</v>
      </c>
      <c r="E93" s="74">
        <v>4671</v>
      </c>
      <c r="F93" s="74">
        <v>6306</v>
      </c>
      <c r="G93" s="49">
        <f t="shared" si="9"/>
        <v>5487</v>
      </c>
      <c r="H93" s="49">
        <f t="shared" si="10"/>
        <v>4939</v>
      </c>
      <c r="I93" s="49">
        <f t="shared" si="11"/>
        <v>4390</v>
      </c>
    </row>
    <row r="94" spans="1:9" ht="18.2" customHeight="1" x14ac:dyDescent="0.25">
      <c r="A94" s="8">
        <v>21520</v>
      </c>
      <c r="B94" s="52"/>
      <c r="C94" s="8">
        <v>21520</v>
      </c>
      <c r="D94" s="83" t="s">
        <v>86</v>
      </c>
      <c r="E94" s="74">
        <v>7348</v>
      </c>
      <c r="F94" s="74">
        <v>9920</v>
      </c>
      <c r="G94" s="49">
        <f t="shared" si="9"/>
        <v>8631</v>
      </c>
      <c r="H94" s="49">
        <f t="shared" si="10"/>
        <v>7768</v>
      </c>
      <c r="I94" s="49">
        <f t="shared" si="11"/>
        <v>6905</v>
      </c>
    </row>
    <row r="95" spans="1:9" ht="18.2" customHeight="1" x14ac:dyDescent="0.25">
      <c r="A95" s="8">
        <v>21795</v>
      </c>
      <c r="B95" s="52"/>
      <c r="C95" s="8">
        <v>21795</v>
      </c>
      <c r="D95" s="83" t="s">
        <v>73</v>
      </c>
      <c r="E95" s="74">
        <v>1626</v>
      </c>
      <c r="F95" s="74">
        <v>2196</v>
      </c>
      <c r="G95" s="49">
        <f t="shared" si="9"/>
        <v>1911</v>
      </c>
      <c r="H95" s="49">
        <f t="shared" si="10"/>
        <v>1720</v>
      </c>
      <c r="I95" s="49">
        <f t="shared" si="11"/>
        <v>1529</v>
      </c>
    </row>
    <row r="96" spans="1:9" ht="18.2" customHeight="1" x14ac:dyDescent="0.25">
      <c r="A96" s="8">
        <v>25048</v>
      </c>
      <c r="B96" s="52"/>
      <c r="C96" s="8">
        <v>25048</v>
      </c>
      <c r="D96" s="83" t="s">
        <v>74</v>
      </c>
      <c r="E96" s="74">
        <v>1515</v>
      </c>
      <c r="F96" s="74">
        <v>2046</v>
      </c>
      <c r="G96" s="49">
        <f t="shared" si="9"/>
        <v>1781</v>
      </c>
      <c r="H96" s="49">
        <f t="shared" si="10"/>
        <v>1603</v>
      </c>
      <c r="I96" s="49">
        <f t="shared" si="11"/>
        <v>1425</v>
      </c>
    </row>
    <row r="97" spans="1:9" ht="18.2" customHeight="1" x14ac:dyDescent="0.25">
      <c r="A97" s="43">
        <v>32965</v>
      </c>
      <c r="B97" s="52"/>
      <c r="C97" s="43">
        <v>32965</v>
      </c>
      <c r="D97" s="87" t="s">
        <v>81</v>
      </c>
      <c r="E97" s="74">
        <v>1948</v>
      </c>
      <c r="F97" s="74">
        <v>2630</v>
      </c>
      <c r="G97" s="49">
        <f t="shared" si="9"/>
        <v>2289</v>
      </c>
      <c r="H97" s="49">
        <f t="shared" si="10"/>
        <v>2061</v>
      </c>
      <c r="I97" s="49">
        <f t="shared" si="11"/>
        <v>1832</v>
      </c>
    </row>
    <row r="98" spans="1:9" ht="14.45" customHeight="1" x14ac:dyDescent="0.25">
      <c r="A98" s="47">
        <v>12704</v>
      </c>
      <c r="B98" s="52"/>
      <c r="C98" s="47">
        <v>12704</v>
      </c>
      <c r="D98" s="88" t="s">
        <v>95</v>
      </c>
      <c r="E98" s="74">
        <v>1097</v>
      </c>
      <c r="F98" s="74">
        <v>1481</v>
      </c>
      <c r="G98" s="49">
        <f t="shared" si="9"/>
        <v>1289</v>
      </c>
      <c r="H98" s="49">
        <f t="shared" si="10"/>
        <v>1161</v>
      </c>
      <c r="I98" s="49">
        <f t="shared" si="11"/>
        <v>1032</v>
      </c>
    </row>
    <row r="99" spans="1:9" x14ac:dyDescent="0.25">
      <c r="A99" s="50">
        <v>62617</v>
      </c>
      <c r="B99" s="52"/>
      <c r="C99" s="50">
        <v>62617</v>
      </c>
      <c r="D99" s="83" t="s">
        <v>96</v>
      </c>
      <c r="E99" s="74">
        <v>10352</v>
      </c>
      <c r="F99" s="74">
        <v>13976</v>
      </c>
      <c r="G99" s="49">
        <f t="shared" si="9"/>
        <v>12160</v>
      </c>
      <c r="H99" s="49">
        <f t="shared" si="10"/>
        <v>10944</v>
      </c>
      <c r="I99" s="49">
        <f t="shared" si="11"/>
        <v>9728</v>
      </c>
    </row>
    <row r="100" spans="1:9" x14ac:dyDescent="0.25">
      <c r="A100" s="50">
        <v>52888</v>
      </c>
      <c r="B100" s="53"/>
      <c r="C100" s="50">
        <v>52888</v>
      </c>
      <c r="D100" s="83" t="s">
        <v>97</v>
      </c>
      <c r="E100" s="74">
        <v>16138</v>
      </c>
      <c r="F100" s="74">
        <v>21787</v>
      </c>
      <c r="G100" s="49">
        <f t="shared" si="9"/>
        <v>18955</v>
      </c>
      <c r="H100" s="49">
        <f t="shared" si="10"/>
        <v>17060</v>
      </c>
      <c r="I100" s="49">
        <f t="shared" si="11"/>
        <v>15164</v>
      </c>
    </row>
    <row r="101" spans="1:9" x14ac:dyDescent="0.25">
      <c r="E101" s="75"/>
      <c r="F101" s="75"/>
      <c r="G101" s="75"/>
      <c r="H101" s="75"/>
      <c r="I101" s="75"/>
    </row>
    <row r="102" spans="1:9" x14ac:dyDescent="0.25">
      <c r="C102" s="68">
        <v>47486</v>
      </c>
      <c r="D102" s="69" t="s">
        <v>99</v>
      </c>
      <c r="E102" s="74">
        <v>2011</v>
      </c>
      <c r="F102" s="74">
        <v>2715</v>
      </c>
      <c r="G102" s="49">
        <f>ROUNDUP(F102*0.87,0)</f>
        <v>2363</v>
      </c>
      <c r="H102" s="49">
        <f>ROUNDUP(G102*0.9,0)</f>
        <v>2127</v>
      </c>
      <c r="I102" s="49">
        <f t="shared" ref="I102" si="12">ROUNDUP(G102*0.8,0)</f>
        <v>1891</v>
      </c>
    </row>
    <row r="103" spans="1:9" x14ac:dyDescent="0.25">
      <c r="E103" s="75"/>
      <c r="F103" s="75"/>
      <c r="G103" s="75"/>
      <c r="H103" s="75"/>
      <c r="I103" s="75"/>
    </row>
    <row r="104" spans="1:9" x14ac:dyDescent="0.25">
      <c r="C104" s="49"/>
      <c r="D104" s="49"/>
      <c r="E104" s="75"/>
      <c r="F104" s="75"/>
      <c r="G104" s="75"/>
      <c r="H104" s="75"/>
      <c r="I104" s="75"/>
    </row>
    <row r="105" spans="1:9" x14ac:dyDescent="0.25">
      <c r="C105" s="72">
        <v>52887</v>
      </c>
      <c r="D105" s="49" t="s">
        <v>100</v>
      </c>
      <c r="E105" s="74">
        <v>15567</v>
      </c>
      <c r="F105" s="74">
        <v>21016</v>
      </c>
      <c r="G105" s="49">
        <f t="shared" ref="G105:G108" si="13">ROUNDUP(F105*0.87,0)</f>
        <v>18284</v>
      </c>
      <c r="H105" s="49">
        <f t="shared" ref="H105:H108" si="14">ROUNDUP(G105*0.9,0)</f>
        <v>16456</v>
      </c>
      <c r="I105" s="49">
        <f t="shared" ref="I105:I108" si="15">ROUNDUP(G105*0.8,0)</f>
        <v>14628</v>
      </c>
    </row>
    <row r="106" spans="1:9" x14ac:dyDescent="0.25">
      <c r="C106" s="72">
        <v>23023</v>
      </c>
      <c r="D106" s="49" t="s">
        <v>101</v>
      </c>
      <c r="E106" s="74">
        <v>1592</v>
      </c>
      <c r="F106" s="74">
        <v>2150</v>
      </c>
      <c r="G106" s="49">
        <f t="shared" si="13"/>
        <v>1871</v>
      </c>
      <c r="H106" s="49">
        <f t="shared" si="14"/>
        <v>1684</v>
      </c>
      <c r="I106" s="49">
        <f t="shared" si="15"/>
        <v>1497</v>
      </c>
    </row>
    <row r="107" spans="1:9" x14ac:dyDescent="0.25">
      <c r="C107" s="72">
        <v>33853</v>
      </c>
      <c r="D107" s="49" t="s">
        <v>102</v>
      </c>
      <c r="E107" s="74">
        <v>9905</v>
      </c>
      <c r="F107" s="74">
        <v>13372</v>
      </c>
      <c r="G107" s="49">
        <f t="shared" si="13"/>
        <v>11634</v>
      </c>
      <c r="H107" s="49">
        <f t="shared" si="14"/>
        <v>10471</v>
      </c>
      <c r="I107" s="49">
        <f t="shared" si="15"/>
        <v>9308</v>
      </c>
    </row>
    <row r="108" spans="1:9" x14ac:dyDescent="0.25">
      <c r="C108" s="72">
        <v>34654</v>
      </c>
      <c r="D108" s="49" t="s">
        <v>103</v>
      </c>
      <c r="E108" s="74">
        <v>32611</v>
      </c>
      <c r="F108" s="74">
        <v>44025</v>
      </c>
      <c r="G108" s="49">
        <f t="shared" si="13"/>
        <v>38302</v>
      </c>
      <c r="H108" s="49">
        <f t="shared" si="14"/>
        <v>34472</v>
      </c>
      <c r="I108" s="49">
        <f t="shared" si="15"/>
        <v>30642</v>
      </c>
    </row>
    <row r="109" spans="1:9" x14ac:dyDescent="0.25">
      <c r="E109" s="75"/>
      <c r="F109" s="75"/>
      <c r="G109" s="75"/>
      <c r="H109" s="75"/>
      <c r="I109" s="75"/>
    </row>
    <row r="110" spans="1:9" x14ac:dyDescent="0.25">
      <c r="E110" s="75"/>
      <c r="F110" s="75"/>
      <c r="G110" s="75"/>
      <c r="H110" s="75"/>
      <c r="I110" s="75"/>
    </row>
    <row r="111" spans="1:9" ht="30" x14ac:dyDescent="0.25">
      <c r="C111" s="89" t="s">
        <v>88</v>
      </c>
      <c r="D111" s="90" t="s">
        <v>89</v>
      </c>
      <c r="E111" s="75"/>
      <c r="F111" s="75"/>
      <c r="G111" s="75"/>
      <c r="H111" s="75"/>
      <c r="I111" s="75"/>
    </row>
    <row r="112" spans="1:9" x14ac:dyDescent="0.25">
      <c r="C112" s="91">
        <v>52413</v>
      </c>
      <c r="D112" s="92" t="s">
        <v>107</v>
      </c>
      <c r="E112" s="74">
        <v>1379</v>
      </c>
      <c r="F112" s="74">
        <v>1862</v>
      </c>
      <c r="G112" s="49">
        <f t="shared" ref="G112:G118" si="16">ROUNDUP(F112*0.87,0)</f>
        <v>1620</v>
      </c>
      <c r="H112" s="49">
        <f t="shared" ref="H112:H118" si="17">ROUNDUP(G112*0.9,0)</f>
        <v>1458</v>
      </c>
      <c r="I112" s="49">
        <f t="shared" ref="I112:I118" si="18">ROUNDUP(G112*0.8,0)</f>
        <v>1296</v>
      </c>
    </row>
    <row r="113" spans="3:9" x14ac:dyDescent="0.25">
      <c r="C113" s="91">
        <v>52895</v>
      </c>
      <c r="D113" s="92" t="s">
        <v>108</v>
      </c>
      <c r="E113" s="74">
        <v>13294</v>
      </c>
      <c r="F113" s="74">
        <v>17947</v>
      </c>
      <c r="G113" s="49">
        <f t="shared" si="16"/>
        <v>15614</v>
      </c>
      <c r="H113" s="49">
        <f t="shared" si="17"/>
        <v>14053</v>
      </c>
      <c r="I113" s="49">
        <f t="shared" si="18"/>
        <v>12492</v>
      </c>
    </row>
    <row r="114" spans="3:9" x14ac:dyDescent="0.25">
      <c r="C114" s="91">
        <v>52887</v>
      </c>
      <c r="D114" s="92" t="s">
        <v>109</v>
      </c>
      <c r="E114" s="74">
        <v>15533</v>
      </c>
      <c r="F114" s="74">
        <v>20970</v>
      </c>
      <c r="G114" s="49">
        <f t="shared" si="16"/>
        <v>18244</v>
      </c>
      <c r="H114" s="49">
        <f t="shared" si="17"/>
        <v>16420</v>
      </c>
      <c r="I114" s="49">
        <f t="shared" si="18"/>
        <v>14596</v>
      </c>
    </row>
    <row r="115" spans="3:9" ht="30" x14ac:dyDescent="0.25">
      <c r="C115" s="91">
        <v>52894</v>
      </c>
      <c r="D115" s="92" t="s">
        <v>110</v>
      </c>
      <c r="E115" s="74">
        <v>3504</v>
      </c>
      <c r="F115" s="74">
        <v>4731</v>
      </c>
      <c r="G115" s="49">
        <f t="shared" si="16"/>
        <v>4116</v>
      </c>
      <c r="H115" s="49">
        <f t="shared" si="17"/>
        <v>3705</v>
      </c>
      <c r="I115" s="49">
        <f t="shared" si="18"/>
        <v>3293</v>
      </c>
    </row>
    <row r="116" spans="3:9" x14ac:dyDescent="0.25">
      <c r="C116" s="91">
        <v>52884</v>
      </c>
      <c r="D116" s="92" t="s">
        <v>111</v>
      </c>
      <c r="E116" s="74">
        <v>18807</v>
      </c>
      <c r="F116" s="74">
        <v>25390</v>
      </c>
      <c r="G116" s="49">
        <f t="shared" si="16"/>
        <v>22090</v>
      </c>
      <c r="H116" s="49">
        <f t="shared" si="17"/>
        <v>19881</v>
      </c>
      <c r="I116" s="49">
        <f t="shared" si="18"/>
        <v>17672</v>
      </c>
    </row>
    <row r="117" spans="3:9" x14ac:dyDescent="0.25">
      <c r="C117" s="91">
        <v>52885</v>
      </c>
      <c r="D117" s="92" t="s">
        <v>112</v>
      </c>
      <c r="E117" s="74">
        <v>16739</v>
      </c>
      <c r="F117" s="74">
        <v>22598</v>
      </c>
      <c r="G117" s="49">
        <f t="shared" si="16"/>
        <v>19661</v>
      </c>
      <c r="H117" s="49">
        <f t="shared" si="17"/>
        <v>17695</v>
      </c>
      <c r="I117" s="49">
        <f t="shared" si="18"/>
        <v>15729</v>
      </c>
    </row>
    <row r="118" spans="3:9" x14ac:dyDescent="0.25">
      <c r="C118" s="91">
        <v>52617</v>
      </c>
      <c r="D118" s="92" t="s">
        <v>113</v>
      </c>
      <c r="E118" s="74">
        <v>3905</v>
      </c>
      <c r="F118" s="74">
        <v>5272</v>
      </c>
      <c r="G118" s="49">
        <f t="shared" si="16"/>
        <v>4587</v>
      </c>
      <c r="H118" s="49">
        <f t="shared" si="17"/>
        <v>4129</v>
      </c>
      <c r="I118" s="49">
        <f t="shared" si="18"/>
        <v>3670</v>
      </c>
    </row>
    <row r="120" spans="3:9" x14ac:dyDescent="0.25">
      <c r="C120" s="106">
        <v>52484</v>
      </c>
      <c r="D120" s="107" t="s">
        <v>127</v>
      </c>
      <c r="E120" s="108">
        <v>51.5</v>
      </c>
      <c r="F120" s="49"/>
      <c r="G120" s="49"/>
      <c r="H120" s="49"/>
      <c r="I120" s="109">
        <f>ROUNDUP((E120*6.96)*4,0)</f>
        <v>1434</v>
      </c>
    </row>
    <row r="121" spans="3:9" x14ac:dyDescent="0.25">
      <c r="C121" s="106">
        <v>52617</v>
      </c>
      <c r="D121" s="107" t="s">
        <v>128</v>
      </c>
      <c r="E121" s="108">
        <v>143</v>
      </c>
      <c r="F121" s="49"/>
      <c r="G121" s="49"/>
      <c r="H121" s="49"/>
      <c r="I121" s="109">
        <f>ROUNDUP((E121*6.96)*4,0)</f>
        <v>3982</v>
      </c>
    </row>
    <row r="122" spans="3:9" x14ac:dyDescent="0.25">
      <c r="C122" s="106">
        <v>53427</v>
      </c>
      <c r="D122" s="107" t="s">
        <v>129</v>
      </c>
      <c r="E122" s="108">
        <v>113.75</v>
      </c>
      <c r="F122" s="49"/>
      <c r="G122" s="49"/>
      <c r="H122" s="49"/>
      <c r="I122" s="109">
        <f>ROUNDUP((E122*6.96)*4,0)</f>
        <v>3167</v>
      </c>
    </row>
    <row r="123" spans="3:9" x14ac:dyDescent="0.25">
      <c r="C123" s="95"/>
    </row>
    <row r="124" spans="3:9" x14ac:dyDescent="0.25">
      <c r="C124" s="95"/>
    </row>
    <row r="125" spans="3:9" x14ac:dyDescent="0.25">
      <c r="C125" s="94"/>
    </row>
    <row r="126" spans="3:9" x14ac:dyDescent="0.25">
      <c r="C126" s="94"/>
    </row>
    <row r="127" spans="3:9" x14ac:dyDescent="0.25">
      <c r="C127" s="94"/>
    </row>
    <row r="128" spans="3:9" x14ac:dyDescent="0.25">
      <c r="C128" s="94"/>
    </row>
    <row r="129" spans="3:3" x14ac:dyDescent="0.25">
      <c r="C129" s="94"/>
    </row>
    <row r="130" spans="3:3" x14ac:dyDescent="0.25">
      <c r="C130" s="95"/>
    </row>
    <row r="131" spans="3:3" x14ac:dyDescent="0.25">
      <c r="C131" s="94"/>
    </row>
    <row r="132" spans="3:3" x14ac:dyDescent="0.25">
      <c r="C132" s="95"/>
    </row>
    <row r="133" spans="3:3" x14ac:dyDescent="0.25">
      <c r="C133" s="94"/>
    </row>
    <row r="134" spans="3:3" x14ac:dyDescent="0.25">
      <c r="C134" s="94"/>
    </row>
    <row r="135" spans="3:3" x14ac:dyDescent="0.25">
      <c r="C135" s="94"/>
    </row>
    <row r="136" spans="3:3" x14ac:dyDescent="0.25">
      <c r="C136" s="94"/>
    </row>
    <row r="137" spans="3:3" x14ac:dyDescent="0.25">
      <c r="C137" s="94"/>
    </row>
    <row r="138" spans="3:3" x14ac:dyDescent="0.25">
      <c r="C138" s="94"/>
    </row>
    <row r="139" spans="3:3" x14ac:dyDescent="0.25">
      <c r="C139" s="94"/>
    </row>
    <row r="140" spans="3:3" x14ac:dyDescent="0.25">
      <c r="C140" s="94"/>
    </row>
    <row r="141" spans="3:3" x14ac:dyDescent="0.25">
      <c r="C141" s="94"/>
    </row>
    <row r="142" spans="3:3" x14ac:dyDescent="0.25">
      <c r="C142" s="94"/>
    </row>
    <row r="143" spans="3:3" x14ac:dyDescent="0.25">
      <c r="C143" s="94"/>
    </row>
    <row r="144" spans="3:3" x14ac:dyDescent="0.25">
      <c r="C144" s="94"/>
    </row>
  </sheetData>
  <autoFilter ref="B2:F118" xr:uid="{D0D816C6-9FEC-4943-82C9-7DE48AD6FEC8}"/>
  <mergeCells count="1">
    <mergeCell ref="B1:I1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39775-7767-49B7-8519-C6D45A6448FD}">
  <dimension ref="A1:G24"/>
  <sheetViews>
    <sheetView topLeftCell="A13" workbookViewId="0">
      <selection activeCell="C24" sqref="C2:C24"/>
    </sheetView>
  </sheetViews>
  <sheetFormatPr baseColWidth="10" defaultRowHeight="15" x14ac:dyDescent="0.25"/>
  <cols>
    <col min="1" max="1" width="11.42578125" style="100"/>
    <col min="2" max="2" width="11.42578125" style="100" customWidth="1"/>
    <col min="3" max="3" width="55.5703125" style="101" customWidth="1"/>
    <col min="4" max="4" width="10.140625" style="102" customWidth="1"/>
    <col min="5" max="5" width="13.42578125" style="103" hidden="1" customWidth="1"/>
    <col min="6" max="6" width="13.5703125" style="101" bestFit="1" customWidth="1"/>
    <col min="7" max="7" width="11.42578125" style="101"/>
    <col min="8" max="8" width="11.42578125" style="101" customWidth="1"/>
    <col min="9" max="16384" width="11.42578125" style="101"/>
  </cols>
  <sheetData>
    <row r="1" spans="1:7" s="97" customFormat="1" ht="30" customHeight="1" x14ac:dyDescent="0.25">
      <c r="A1" s="96"/>
      <c r="B1" s="96"/>
      <c r="D1" s="98" t="s">
        <v>120</v>
      </c>
      <c r="E1" s="99" t="s">
        <v>121</v>
      </c>
      <c r="F1" s="98" t="s">
        <v>122</v>
      </c>
      <c r="G1" s="97" t="s">
        <v>123</v>
      </c>
    </row>
    <row r="2" spans="1:7" x14ac:dyDescent="0.25">
      <c r="A2" s="100">
        <v>47487</v>
      </c>
      <c r="C2" s="100" t="s">
        <v>330</v>
      </c>
      <c r="D2" s="102">
        <v>1</v>
      </c>
      <c r="E2" s="103">
        <f>VLOOKUP(A2,'[1]Biotech Bolivia pricelist 20260'!$A$4:$E$1258,3,FALSE)</f>
        <v>200</v>
      </c>
      <c r="F2" s="104">
        <v>5568</v>
      </c>
      <c r="G2" s="101">
        <f>F2/D2</f>
        <v>5568</v>
      </c>
    </row>
    <row r="3" spans="1:7" x14ac:dyDescent="0.25">
      <c r="A3" s="100">
        <v>60865</v>
      </c>
      <c r="C3" s="100" t="s">
        <v>331</v>
      </c>
      <c r="D3" s="102">
        <v>1</v>
      </c>
      <c r="E3" s="103">
        <f>VLOOKUP(A3,'[1]Biotech Bolivia pricelist 20260'!$A$4:$E$1258,3,FALSE)</f>
        <v>350</v>
      </c>
      <c r="F3" s="104">
        <v>9744</v>
      </c>
      <c r="G3" s="101">
        <f t="shared" ref="G3:G24" si="0">F3/D3</f>
        <v>9744</v>
      </c>
    </row>
    <row r="4" spans="1:7" x14ac:dyDescent="0.25">
      <c r="A4" s="105">
        <v>47486</v>
      </c>
      <c r="C4" s="101" t="s">
        <v>332</v>
      </c>
      <c r="D4" s="102">
        <v>50</v>
      </c>
      <c r="E4" s="103">
        <f>VLOOKUP(A4,'[1]Biotech Bolivia pricelist 20260'!$A$4:$E$1258,3,FALSE)</f>
        <v>73</v>
      </c>
      <c r="F4" s="104">
        <v>2033</v>
      </c>
      <c r="G4" s="101">
        <f t="shared" si="0"/>
        <v>40.659999999999997</v>
      </c>
    </row>
    <row r="5" spans="1:7" x14ac:dyDescent="0.25">
      <c r="A5" s="100">
        <v>47553</v>
      </c>
      <c r="C5" s="101" t="s">
        <v>333</v>
      </c>
      <c r="D5" s="102">
        <v>1</v>
      </c>
      <c r="E5" s="103">
        <f>VLOOKUP(A5,'[1]Biotech Bolivia pricelist 20260'!$A$4:$E$1258,3,FALSE)</f>
        <v>8</v>
      </c>
      <c r="F5" s="104">
        <v>223</v>
      </c>
      <c r="G5" s="101">
        <f t="shared" si="0"/>
        <v>223</v>
      </c>
    </row>
    <row r="6" spans="1:7" x14ac:dyDescent="0.25">
      <c r="A6" s="105">
        <v>47554</v>
      </c>
      <c r="C6" s="101" t="s">
        <v>334</v>
      </c>
      <c r="D6" s="102">
        <v>1</v>
      </c>
      <c r="E6" s="103">
        <f>VLOOKUP(A6,'[1]Biotech Bolivia pricelist 20260'!$A$4:$E$1258,3,FALSE)</f>
        <v>8</v>
      </c>
      <c r="F6" s="104">
        <v>223</v>
      </c>
      <c r="G6" s="101">
        <f t="shared" si="0"/>
        <v>223</v>
      </c>
    </row>
    <row r="7" spans="1:7" x14ac:dyDescent="0.25">
      <c r="A7" s="100">
        <v>56510</v>
      </c>
      <c r="C7" s="100" t="s">
        <v>335</v>
      </c>
      <c r="D7" s="102">
        <v>1</v>
      </c>
      <c r="E7" s="103">
        <f>VLOOKUP(A7,'[1]Biotech Bolivia pricelist 20260'!$A$4:$E$1258,3,FALSE)</f>
        <v>103.5</v>
      </c>
      <c r="F7" s="104">
        <v>2882</v>
      </c>
      <c r="G7" s="101">
        <f t="shared" si="0"/>
        <v>2882</v>
      </c>
    </row>
    <row r="8" spans="1:7" x14ac:dyDescent="0.25">
      <c r="A8" s="100">
        <v>46945</v>
      </c>
      <c r="C8" s="100" t="s">
        <v>336</v>
      </c>
      <c r="D8" s="102">
        <v>1</v>
      </c>
      <c r="E8" s="103">
        <f>VLOOKUP(A8,'[1]Biotech Bolivia pricelist 20260'!$A$4:$E$1258,3,FALSE)</f>
        <v>92.5</v>
      </c>
      <c r="F8" s="104">
        <v>2576</v>
      </c>
      <c r="G8" s="101">
        <f t="shared" si="0"/>
        <v>2576</v>
      </c>
    </row>
    <row r="9" spans="1:7" x14ac:dyDescent="0.25">
      <c r="A9" s="100">
        <v>63683</v>
      </c>
      <c r="C9" s="100" t="s">
        <v>124</v>
      </c>
      <c r="D9" s="102">
        <v>1</v>
      </c>
      <c r="E9" s="103">
        <f>VLOOKUP(A9,'[1]Biotech Bolivia pricelist 20260'!$A$4:$E$1258,3,FALSE)</f>
        <v>1637</v>
      </c>
      <c r="F9" s="104">
        <v>45575</v>
      </c>
      <c r="G9" s="101">
        <f t="shared" si="0"/>
        <v>45575</v>
      </c>
    </row>
    <row r="10" spans="1:7" x14ac:dyDescent="0.25">
      <c r="A10" s="100">
        <v>65736</v>
      </c>
      <c r="C10" s="100" t="s">
        <v>125</v>
      </c>
      <c r="D10" s="102">
        <v>1</v>
      </c>
      <c r="E10" s="103">
        <v>137.5</v>
      </c>
      <c r="F10" s="104">
        <v>3828</v>
      </c>
      <c r="G10" s="101">
        <f t="shared" si="0"/>
        <v>3828</v>
      </c>
    </row>
    <row r="11" spans="1:7" x14ac:dyDescent="0.25">
      <c r="A11" s="100">
        <v>44265</v>
      </c>
      <c r="C11" s="100" t="s">
        <v>126</v>
      </c>
      <c r="D11" s="102">
        <v>1</v>
      </c>
      <c r="E11" s="103">
        <f>VLOOKUP(A11,'[1]Biotech Bolivia pricelist 20260'!$A$4:$E$1258,3,FALSE)</f>
        <v>6</v>
      </c>
      <c r="F11" s="104">
        <v>168</v>
      </c>
      <c r="G11" s="101">
        <f t="shared" si="0"/>
        <v>168</v>
      </c>
    </row>
    <row r="12" spans="1:7" x14ac:dyDescent="0.25">
      <c r="A12" s="105">
        <v>42214</v>
      </c>
      <c r="C12" s="101" t="s">
        <v>337</v>
      </c>
      <c r="D12" s="102">
        <v>1800</v>
      </c>
      <c r="E12" s="103">
        <f>VLOOKUP(A12,'[1]Biotech Bolivia pricelist 20260'!$A$4:$E$1258,3,FALSE)</f>
        <v>360</v>
      </c>
      <c r="F12" s="104">
        <v>10023</v>
      </c>
      <c r="G12" s="101">
        <f t="shared" si="0"/>
        <v>5.5683333333333334</v>
      </c>
    </row>
    <row r="13" spans="1:7" x14ac:dyDescent="0.25">
      <c r="A13" s="100">
        <v>41741</v>
      </c>
      <c r="C13" s="101" t="s">
        <v>338</v>
      </c>
      <c r="D13" s="102">
        <v>1</v>
      </c>
      <c r="E13" s="103">
        <f>VLOOKUP(A13,'[1]Biotech Bolivia pricelist 20260'!$A$4:$E$1258,3,FALSE)</f>
        <v>10</v>
      </c>
      <c r="F13" s="104">
        <v>279</v>
      </c>
      <c r="G13" s="101">
        <f t="shared" si="0"/>
        <v>279</v>
      </c>
    </row>
    <row r="14" spans="1:7" x14ac:dyDescent="0.25">
      <c r="A14" s="105">
        <v>41742</v>
      </c>
      <c r="C14" s="101" t="s">
        <v>339</v>
      </c>
      <c r="D14" s="102">
        <v>1</v>
      </c>
      <c r="E14" s="103">
        <f>VLOOKUP(A14,'[1]Biotech Bolivia pricelist 20260'!$A$4:$E$1258,3,FALSE)</f>
        <v>10</v>
      </c>
      <c r="F14" s="104">
        <v>279</v>
      </c>
      <c r="G14" s="101">
        <f t="shared" si="0"/>
        <v>279</v>
      </c>
    </row>
    <row r="15" spans="1:7" x14ac:dyDescent="0.25">
      <c r="A15" s="100">
        <v>41743</v>
      </c>
      <c r="C15" s="101" t="s">
        <v>340</v>
      </c>
      <c r="D15" s="102">
        <v>1</v>
      </c>
      <c r="E15" s="103">
        <f>VLOOKUP(A15,'[1]Biotech Bolivia pricelist 20260'!$A$4:$E$1258,3,FALSE)</f>
        <v>10</v>
      </c>
      <c r="F15" s="104">
        <v>279</v>
      </c>
      <c r="G15" s="101">
        <f t="shared" si="0"/>
        <v>279</v>
      </c>
    </row>
    <row r="16" spans="1:7" x14ac:dyDescent="0.25">
      <c r="A16" s="100">
        <v>60865</v>
      </c>
      <c r="C16" s="100" t="s">
        <v>331</v>
      </c>
      <c r="D16" s="102">
        <v>1</v>
      </c>
      <c r="E16" s="103">
        <f>VLOOKUP(A16,'[1]Biotech Bolivia pricelist 20260'!$A$4:$E$1258,3,FALSE)</f>
        <v>350</v>
      </c>
      <c r="F16" s="104">
        <v>9744</v>
      </c>
      <c r="G16" s="101">
        <f t="shared" si="0"/>
        <v>9744</v>
      </c>
    </row>
    <row r="17" spans="1:7" x14ac:dyDescent="0.25">
      <c r="A17" s="100">
        <v>58786</v>
      </c>
      <c r="C17" s="101" t="s">
        <v>341</v>
      </c>
      <c r="D17" s="102">
        <v>50</v>
      </c>
      <c r="E17" s="103">
        <f>VLOOKUP(A17,'[1]Biotech Bolivia pricelist 20260'!$A$4:$E$1258,3,FALSE)</f>
        <v>25</v>
      </c>
      <c r="F17" s="104">
        <v>696</v>
      </c>
      <c r="G17" s="101">
        <f t="shared" si="0"/>
        <v>13.92</v>
      </c>
    </row>
    <row r="18" spans="1:7" x14ac:dyDescent="0.25">
      <c r="A18" s="100">
        <v>59820</v>
      </c>
      <c r="C18" s="101" t="s">
        <v>342</v>
      </c>
      <c r="D18" s="102">
        <v>1</v>
      </c>
      <c r="E18" s="103">
        <f>VLOOKUP(A18,'[1]Biotech Bolivia pricelist 20260'!$A$4:$E$1258,3,FALSE)</f>
        <v>9</v>
      </c>
      <c r="F18" s="104">
        <v>251</v>
      </c>
      <c r="G18" s="101">
        <f t="shared" si="0"/>
        <v>251</v>
      </c>
    </row>
    <row r="19" spans="1:7" x14ac:dyDescent="0.25">
      <c r="A19" s="100">
        <v>59827</v>
      </c>
      <c r="C19" s="101" t="s">
        <v>343</v>
      </c>
      <c r="D19" s="102">
        <v>1</v>
      </c>
      <c r="E19" s="103">
        <f>VLOOKUP(A19,'[1]Biotech Bolivia pricelist 20260'!$A$4:$E$1258,3,FALSE)</f>
        <v>9</v>
      </c>
      <c r="F19" s="104">
        <v>251</v>
      </c>
      <c r="G19" s="101">
        <f t="shared" si="0"/>
        <v>251</v>
      </c>
    </row>
    <row r="20" spans="1:7" x14ac:dyDescent="0.25">
      <c r="A20" s="100">
        <v>46945</v>
      </c>
      <c r="C20" s="100" t="s">
        <v>336</v>
      </c>
      <c r="D20" s="102">
        <v>1</v>
      </c>
      <c r="E20" s="103">
        <f>VLOOKUP(A20,'[1]Biotech Bolivia pricelist 20260'!$A$4:$E$1258,3,FALSE)</f>
        <v>92.5</v>
      </c>
      <c r="F20" s="104">
        <v>2576</v>
      </c>
      <c r="G20" s="101">
        <f t="shared" si="0"/>
        <v>2576</v>
      </c>
    </row>
    <row r="21" spans="1:7" x14ac:dyDescent="0.25">
      <c r="A21" s="100">
        <v>46951</v>
      </c>
      <c r="C21" s="101" t="s">
        <v>344</v>
      </c>
      <c r="D21" s="102">
        <v>50</v>
      </c>
      <c r="E21" s="103">
        <f>VLOOKUP(A21,'[1]Biotech Bolivia pricelist 20260'!$A$4:$E$1258,3,FALSE)</f>
        <v>77</v>
      </c>
      <c r="F21" s="104">
        <v>2144</v>
      </c>
      <c r="G21" s="101">
        <f t="shared" si="0"/>
        <v>42.88</v>
      </c>
    </row>
    <row r="22" spans="1:7" x14ac:dyDescent="0.25">
      <c r="A22" s="100">
        <v>46947</v>
      </c>
      <c r="C22" s="101" t="s">
        <v>345</v>
      </c>
      <c r="D22" s="102">
        <v>1</v>
      </c>
      <c r="E22" s="103">
        <f>VLOOKUP(A22,'[1]Biotech Bolivia pricelist 20260'!$A$4:$E$1258,3,FALSE)</f>
        <v>10</v>
      </c>
      <c r="F22" s="104">
        <v>279</v>
      </c>
      <c r="G22" s="101">
        <f t="shared" si="0"/>
        <v>279</v>
      </c>
    </row>
    <row r="23" spans="1:7" x14ac:dyDescent="0.25">
      <c r="A23" s="100">
        <v>46948</v>
      </c>
      <c r="C23" s="101" t="s">
        <v>346</v>
      </c>
      <c r="D23" s="102">
        <v>1</v>
      </c>
      <c r="E23" s="103">
        <f>VLOOKUP(A23,'[1]Biotech Bolivia pricelist 20260'!$A$4:$E$1258,3,FALSE)</f>
        <v>10</v>
      </c>
      <c r="F23" s="104">
        <v>279</v>
      </c>
      <c r="G23" s="101">
        <f t="shared" si="0"/>
        <v>279</v>
      </c>
    </row>
    <row r="24" spans="1:7" x14ac:dyDescent="0.25">
      <c r="A24" s="100">
        <v>46949</v>
      </c>
      <c r="C24" s="101" t="s">
        <v>347</v>
      </c>
      <c r="D24" s="102">
        <v>1</v>
      </c>
      <c r="E24" s="103">
        <f>VLOOKUP(A24,'[1]Biotech Bolivia pricelist 20260'!$A$4:$E$1258,3,FALSE)</f>
        <v>10</v>
      </c>
      <c r="F24" s="104">
        <v>279</v>
      </c>
      <c r="G24" s="101">
        <f t="shared" si="0"/>
        <v>279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page 1</vt:lpstr>
      <vt:lpstr>Para importar</vt:lpstr>
      <vt:lpstr>IA separar medida</vt:lpstr>
      <vt:lpstr>Avanzada</vt:lpstr>
      <vt:lpstr>IA separar genérico</vt:lpstr>
      <vt:lpstr>Intermedio</vt:lpstr>
      <vt:lpstr>2026 original</vt:lpstr>
      <vt:lpstr>Stat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Licitaciones</dc:creator>
  <cp:lastModifiedBy>Miguel Mérida Balcázar</cp:lastModifiedBy>
  <cp:lastPrinted>2024-01-23T15:51:41Z</cp:lastPrinted>
  <dcterms:created xsi:type="dcterms:W3CDTF">2023-04-12T20:05:11Z</dcterms:created>
  <dcterms:modified xsi:type="dcterms:W3CDTF">2026-03-25T15:23:39Z</dcterms:modified>
</cp:coreProperties>
</file>